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ippincott\Desktop\Documents\Product Information\"/>
    </mc:Choice>
  </mc:AlternateContent>
  <xr:revisionPtr revIDLastSave="0" documentId="8_{A6B0ACC5-3CE1-4B5E-823F-1AF0C8C7A4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E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2" l="1"/>
  <c r="J36" i="2" s="1"/>
  <c r="D36" i="2"/>
  <c r="C36" i="2"/>
  <c r="F35" i="2"/>
  <c r="D35" i="2"/>
  <c r="C35" i="2"/>
  <c r="F34" i="2"/>
  <c r="D34" i="2"/>
  <c r="C34" i="2"/>
  <c r="F33" i="2"/>
  <c r="D33" i="2"/>
  <c r="C33" i="2"/>
  <c r="F32" i="2"/>
  <c r="D32" i="2"/>
  <c r="C32" i="2"/>
  <c r="F31" i="2"/>
  <c r="D31" i="2"/>
  <c r="C31" i="2"/>
  <c r="F30" i="2"/>
  <c r="D30" i="2"/>
  <c r="C30" i="2"/>
  <c r="F29" i="2"/>
  <c r="D29" i="2"/>
  <c r="C29" i="2"/>
  <c r="F28" i="2"/>
  <c r="D28" i="2"/>
  <c r="C28" i="2"/>
  <c r="F27" i="2"/>
  <c r="D27" i="2"/>
  <c r="C27" i="2"/>
  <c r="F26" i="2"/>
  <c r="D26" i="2"/>
  <c r="C26" i="2"/>
  <c r="F25" i="2"/>
  <c r="D25" i="2"/>
  <c r="C25" i="2"/>
  <c r="F24" i="2"/>
  <c r="J24" i="2" s="1"/>
  <c r="C24" i="2"/>
  <c r="F23" i="2"/>
  <c r="J23" i="2" s="1"/>
  <c r="C23" i="2"/>
  <c r="Z18" i="2"/>
  <c r="X18" i="2"/>
  <c r="W18" i="2"/>
  <c r="Z17" i="2"/>
  <c r="X17" i="2"/>
  <c r="W17" i="2"/>
  <c r="Z16" i="2"/>
  <c r="X16" i="2"/>
  <c r="W16" i="2"/>
  <c r="Z15" i="2"/>
  <c r="X15" i="2"/>
  <c r="W15" i="2"/>
  <c r="Z14" i="2"/>
  <c r="X14" i="2"/>
  <c r="W14" i="2"/>
  <c r="Z13" i="2"/>
  <c r="X13" i="2"/>
  <c r="W13" i="2"/>
  <c r="Z12" i="2"/>
  <c r="X12" i="2"/>
  <c r="W12" i="2"/>
  <c r="Z11" i="2"/>
  <c r="X11" i="2"/>
  <c r="W11" i="2"/>
  <c r="Z10" i="2"/>
  <c r="X10" i="2"/>
  <c r="W10" i="2"/>
  <c r="Z9" i="2"/>
  <c r="X9" i="2"/>
  <c r="W9" i="2"/>
  <c r="Z8" i="2"/>
  <c r="X8" i="2"/>
  <c r="W8" i="2"/>
  <c r="Z7" i="2"/>
  <c r="X7" i="2"/>
  <c r="W7" i="2"/>
  <c r="Z6" i="2"/>
  <c r="AC6" i="2" s="1"/>
  <c r="Z5" i="2"/>
  <c r="AC5" i="2" s="1"/>
  <c r="AD5" i="2" s="1"/>
  <c r="P18" i="2"/>
  <c r="N18" i="2"/>
  <c r="M18" i="2"/>
  <c r="P17" i="2"/>
  <c r="N17" i="2"/>
  <c r="M17" i="2"/>
  <c r="P16" i="2"/>
  <c r="N16" i="2"/>
  <c r="M16" i="2"/>
  <c r="P15" i="2"/>
  <c r="S15" i="2" s="1"/>
  <c r="N15" i="2"/>
  <c r="M15" i="2"/>
  <c r="P14" i="2"/>
  <c r="N14" i="2"/>
  <c r="M14" i="2"/>
  <c r="P13" i="2"/>
  <c r="N13" i="2"/>
  <c r="M13" i="2"/>
  <c r="P12" i="2"/>
  <c r="N12" i="2"/>
  <c r="M12" i="2"/>
  <c r="P11" i="2"/>
  <c r="N11" i="2"/>
  <c r="M11" i="2"/>
  <c r="P10" i="2"/>
  <c r="N10" i="2"/>
  <c r="M10" i="2"/>
  <c r="P9" i="2"/>
  <c r="N9" i="2"/>
  <c r="M9" i="2"/>
  <c r="P8" i="2"/>
  <c r="N8" i="2"/>
  <c r="M8" i="2"/>
  <c r="P7" i="2"/>
  <c r="N7" i="2"/>
  <c r="M7" i="2"/>
  <c r="P6" i="2"/>
  <c r="P5" i="2"/>
  <c r="S5" i="2" s="1"/>
  <c r="T5" i="2" s="1"/>
  <c r="F18" i="2"/>
  <c r="D18" i="2"/>
  <c r="C18" i="2"/>
  <c r="F17" i="2"/>
  <c r="D17" i="2"/>
  <c r="C17" i="2"/>
  <c r="F16" i="2"/>
  <c r="D16" i="2"/>
  <c r="C16" i="2"/>
  <c r="F15" i="2"/>
  <c r="D15" i="2"/>
  <c r="C15" i="2"/>
  <c r="F14" i="2"/>
  <c r="D14" i="2"/>
  <c r="C14" i="2"/>
  <c r="F13" i="2"/>
  <c r="D13" i="2"/>
  <c r="C13" i="2"/>
  <c r="F12" i="2"/>
  <c r="D12" i="2"/>
  <c r="C12" i="2"/>
  <c r="F11" i="2"/>
  <c r="D11" i="2"/>
  <c r="C11" i="2"/>
  <c r="F10" i="2"/>
  <c r="D10" i="2"/>
  <c r="C10" i="2"/>
  <c r="F9" i="2"/>
  <c r="D9" i="2"/>
  <c r="C9" i="2"/>
  <c r="F8" i="2"/>
  <c r="D8" i="2"/>
  <c r="C8" i="2"/>
  <c r="F7" i="2"/>
  <c r="D7" i="2"/>
  <c r="C7" i="2"/>
  <c r="F6" i="2"/>
  <c r="I6" i="2" s="1"/>
  <c r="J6" i="2" s="1"/>
  <c r="C6" i="2"/>
  <c r="F5" i="2"/>
  <c r="I5" i="2" s="1"/>
  <c r="J5" i="2" s="1"/>
  <c r="C5" i="2"/>
  <c r="W58" i="2"/>
  <c r="W59" i="2"/>
  <c r="W60" i="2"/>
  <c r="W61" i="2"/>
  <c r="W62" i="2"/>
  <c r="W63" i="2"/>
  <c r="W64" i="2"/>
  <c r="W65" i="2"/>
  <c r="W66" i="2"/>
  <c r="W67" i="2"/>
  <c r="W68" i="2"/>
  <c r="I13" i="2" l="1"/>
  <c r="I8" i="2"/>
  <c r="J8" i="2" s="1"/>
  <c r="J31" i="2"/>
  <c r="I7" i="2"/>
  <c r="J7" i="2" s="1"/>
  <c r="S13" i="2"/>
  <c r="T13" i="2" s="1"/>
  <c r="J26" i="2"/>
  <c r="J34" i="2"/>
  <c r="J30" i="2"/>
  <c r="I15" i="2"/>
  <c r="J15" i="2" s="1"/>
  <c r="I18" i="2"/>
  <c r="J18" i="2" s="1"/>
  <c r="S8" i="2"/>
  <c r="T8" i="2" s="1"/>
  <c r="I11" i="2"/>
  <c r="S9" i="2"/>
  <c r="AC14" i="2"/>
  <c r="AD14" i="2" s="1"/>
  <c r="J32" i="2"/>
  <c r="I16" i="2"/>
  <c r="J16" i="2" s="1"/>
  <c r="I14" i="2"/>
  <c r="J14" i="2" s="1"/>
  <c r="AC17" i="2"/>
  <c r="AD17" i="2" s="1"/>
  <c r="J25" i="2"/>
  <c r="J33" i="2"/>
  <c r="J28" i="2"/>
  <c r="J27" i="2"/>
  <c r="S12" i="2"/>
  <c r="T12" i="2" s="1"/>
  <c r="I10" i="2"/>
  <c r="J10" i="2" s="1"/>
  <c r="S7" i="2"/>
  <c r="T7" i="2" s="1"/>
  <c r="S17" i="2"/>
  <c r="T17" i="2" s="1"/>
  <c r="AC7" i="2"/>
  <c r="AD7" i="2" s="1"/>
  <c r="AC9" i="2"/>
  <c r="AD9" i="2" s="1"/>
  <c r="J35" i="2"/>
  <c r="J11" i="2"/>
  <c r="J13" i="2"/>
  <c r="AC12" i="2"/>
  <c r="AD12" i="2" s="1"/>
  <c r="S16" i="2"/>
  <c r="T16" i="2" s="1"/>
  <c r="AC15" i="2"/>
  <c r="AD15" i="2" s="1"/>
  <c r="J29" i="2"/>
  <c r="AD6" i="2"/>
  <c r="AC11" i="2"/>
  <c r="AD11" i="2" s="1"/>
  <c r="AC8" i="2"/>
  <c r="AD8" i="2" s="1"/>
  <c r="AC16" i="2"/>
  <c r="AD16" i="2" s="1"/>
  <c r="AC13" i="2"/>
  <c r="AD13" i="2" s="1"/>
  <c r="AC10" i="2"/>
  <c r="AD10" i="2" s="1"/>
  <c r="AC18" i="2"/>
  <c r="AD18" i="2" s="1"/>
  <c r="T15" i="2"/>
  <c r="S6" i="2"/>
  <c r="T6" i="2" s="1"/>
  <c r="T9" i="2"/>
  <c r="S14" i="2"/>
  <c r="T14" i="2" s="1"/>
  <c r="S11" i="2"/>
  <c r="T11" i="2" s="1"/>
  <c r="S10" i="2"/>
  <c r="T10" i="2" s="1"/>
  <c r="S18" i="2"/>
  <c r="T18" i="2" s="1"/>
  <c r="I12" i="2"/>
  <c r="J12" i="2" s="1"/>
  <c r="I9" i="2"/>
  <c r="J9" i="2" s="1"/>
  <c r="I17" i="2"/>
  <c r="J17" i="2" s="1"/>
  <c r="Z68" i="2" l="1"/>
  <c r="Z58" i="2"/>
  <c r="Z59" i="2"/>
  <c r="Z60" i="2"/>
  <c r="Z61" i="2"/>
  <c r="Z62" i="2"/>
  <c r="Z63" i="2"/>
  <c r="Z64" i="2"/>
  <c r="Z65" i="2"/>
  <c r="Z66" i="2"/>
  <c r="Z67" i="2"/>
  <c r="Z57" i="2"/>
  <c r="AC63" i="2" l="1"/>
  <c r="AD63" i="2" s="1"/>
  <c r="AC66" i="2"/>
  <c r="AD66" i="2" s="1"/>
  <c r="AC65" i="2"/>
  <c r="AD65" i="2" s="1"/>
  <c r="AC64" i="2"/>
  <c r="AC61" i="2"/>
  <c r="AC59" i="2"/>
  <c r="AD59" i="2" s="1"/>
  <c r="AC58" i="2"/>
  <c r="AD58" i="2" s="1"/>
  <c r="P68" i="2"/>
  <c r="N68" i="2"/>
  <c r="M68" i="2"/>
  <c r="P67" i="2"/>
  <c r="N67" i="2"/>
  <c r="M67" i="2"/>
  <c r="P66" i="2"/>
  <c r="N66" i="2"/>
  <c r="M66" i="2"/>
  <c r="P65" i="2"/>
  <c r="N65" i="2"/>
  <c r="M65" i="2"/>
  <c r="P64" i="2"/>
  <c r="N64" i="2"/>
  <c r="M64" i="2"/>
  <c r="P63" i="2"/>
  <c r="N63" i="2"/>
  <c r="M63" i="2"/>
  <c r="P62" i="2"/>
  <c r="N62" i="2"/>
  <c r="M62" i="2"/>
  <c r="P61" i="2"/>
  <c r="N61" i="2"/>
  <c r="M61" i="2"/>
  <c r="P60" i="2"/>
  <c r="N60" i="2"/>
  <c r="M60" i="2"/>
  <c r="P59" i="2"/>
  <c r="N59" i="2"/>
  <c r="M59" i="2"/>
  <c r="P58" i="2"/>
  <c r="N58" i="2"/>
  <c r="M58" i="2"/>
  <c r="P57" i="2"/>
  <c r="N57" i="2"/>
  <c r="M57" i="2"/>
  <c r="F68" i="2"/>
  <c r="F58" i="2"/>
  <c r="F59" i="2"/>
  <c r="F60" i="2"/>
  <c r="F61" i="2"/>
  <c r="F62" i="2"/>
  <c r="F63" i="2"/>
  <c r="F64" i="2"/>
  <c r="F65" i="2"/>
  <c r="F66" i="2"/>
  <c r="I66" i="2" s="1"/>
  <c r="J66" i="2" s="1"/>
  <c r="F67" i="2"/>
  <c r="F57" i="2"/>
  <c r="D68" i="2"/>
  <c r="C68" i="2"/>
  <c r="D67" i="2"/>
  <c r="C67" i="2"/>
  <c r="D66" i="2"/>
  <c r="C66" i="2"/>
  <c r="D65" i="2"/>
  <c r="I65" i="2" s="1"/>
  <c r="C65" i="2"/>
  <c r="D64" i="2"/>
  <c r="C64" i="2"/>
  <c r="D63" i="2"/>
  <c r="I63" i="2" s="1"/>
  <c r="C63" i="2"/>
  <c r="D62" i="2"/>
  <c r="C62" i="2"/>
  <c r="D61" i="2"/>
  <c r="C61" i="2"/>
  <c r="D60" i="2"/>
  <c r="C60" i="2"/>
  <c r="D59" i="2"/>
  <c r="C59" i="2"/>
  <c r="D58" i="2"/>
  <c r="C58" i="2"/>
  <c r="D57" i="2"/>
  <c r="C57" i="2"/>
  <c r="Z52" i="2"/>
  <c r="X52" i="2"/>
  <c r="W52" i="2"/>
  <c r="Z51" i="2"/>
  <c r="X51" i="2"/>
  <c r="W51" i="2"/>
  <c r="Z50" i="2"/>
  <c r="X50" i="2"/>
  <c r="W50" i="2"/>
  <c r="Z49" i="2"/>
  <c r="X49" i="2"/>
  <c r="W49" i="2"/>
  <c r="Z48" i="2"/>
  <c r="X48" i="2"/>
  <c r="W48" i="2"/>
  <c r="Z47" i="2"/>
  <c r="X47" i="2"/>
  <c r="W47" i="2"/>
  <c r="Z46" i="2"/>
  <c r="X46" i="2"/>
  <c r="W46" i="2"/>
  <c r="Z45" i="2"/>
  <c r="X45" i="2"/>
  <c r="W45" i="2"/>
  <c r="Z44" i="2"/>
  <c r="X44" i="2"/>
  <c r="W44" i="2"/>
  <c r="Z43" i="2"/>
  <c r="X43" i="2"/>
  <c r="W43" i="2"/>
  <c r="Z42" i="2"/>
  <c r="X42" i="2"/>
  <c r="W42" i="2"/>
  <c r="Z41" i="2"/>
  <c r="X41" i="2"/>
  <c r="W41" i="2"/>
  <c r="P52" i="2"/>
  <c r="N52" i="2"/>
  <c r="M52" i="2"/>
  <c r="P51" i="2"/>
  <c r="N51" i="2"/>
  <c r="M51" i="2"/>
  <c r="P50" i="2"/>
  <c r="N50" i="2"/>
  <c r="M50" i="2"/>
  <c r="P49" i="2"/>
  <c r="N49" i="2"/>
  <c r="M49" i="2"/>
  <c r="P48" i="2"/>
  <c r="N48" i="2"/>
  <c r="M48" i="2"/>
  <c r="P47" i="2"/>
  <c r="N47" i="2"/>
  <c r="M47" i="2"/>
  <c r="P46" i="2"/>
  <c r="N46" i="2"/>
  <c r="M46" i="2"/>
  <c r="P45" i="2"/>
  <c r="N45" i="2"/>
  <c r="M45" i="2"/>
  <c r="P44" i="2"/>
  <c r="N44" i="2"/>
  <c r="M44" i="2"/>
  <c r="P43" i="2"/>
  <c r="N43" i="2"/>
  <c r="M43" i="2"/>
  <c r="P42" i="2"/>
  <c r="N42" i="2"/>
  <c r="M42" i="2"/>
  <c r="P41" i="2"/>
  <c r="N41" i="2"/>
  <c r="M41" i="2"/>
  <c r="F52" i="2"/>
  <c r="D52" i="2"/>
  <c r="C52" i="2"/>
  <c r="F51" i="2"/>
  <c r="D51" i="2"/>
  <c r="C51" i="2"/>
  <c r="F50" i="2"/>
  <c r="D50" i="2"/>
  <c r="C50" i="2"/>
  <c r="F49" i="2"/>
  <c r="D49" i="2"/>
  <c r="C49" i="2"/>
  <c r="F48" i="2"/>
  <c r="D48" i="2"/>
  <c r="C48" i="2"/>
  <c r="F47" i="2"/>
  <c r="D47" i="2"/>
  <c r="C47" i="2"/>
  <c r="F46" i="2"/>
  <c r="D46" i="2"/>
  <c r="C46" i="2"/>
  <c r="F45" i="2"/>
  <c r="D45" i="2"/>
  <c r="C45" i="2"/>
  <c r="F44" i="2"/>
  <c r="D44" i="2"/>
  <c r="C44" i="2"/>
  <c r="F43" i="2"/>
  <c r="D43" i="2"/>
  <c r="C43" i="2"/>
  <c r="F42" i="2"/>
  <c r="D42" i="2"/>
  <c r="C42" i="2"/>
  <c r="F41" i="2"/>
  <c r="D41" i="2"/>
  <c r="C41" i="2"/>
  <c r="Z34" i="2"/>
  <c r="X34" i="2"/>
  <c r="W34" i="2"/>
  <c r="Z33" i="2"/>
  <c r="X33" i="2"/>
  <c r="W33" i="2"/>
  <c r="Z32" i="2"/>
  <c r="X32" i="2"/>
  <c r="W32" i="2"/>
  <c r="Z31" i="2"/>
  <c r="X31" i="2"/>
  <c r="W31" i="2"/>
  <c r="Z30" i="2"/>
  <c r="X30" i="2"/>
  <c r="W30" i="2"/>
  <c r="Z29" i="2"/>
  <c r="X29" i="2"/>
  <c r="W29" i="2"/>
  <c r="Z28" i="2"/>
  <c r="X28" i="2"/>
  <c r="W28" i="2"/>
  <c r="Z27" i="2"/>
  <c r="X27" i="2"/>
  <c r="W27" i="2"/>
  <c r="Z26" i="2"/>
  <c r="X26" i="2"/>
  <c r="W26" i="2"/>
  <c r="Z25" i="2"/>
  <c r="X25" i="2"/>
  <c r="W25" i="2"/>
  <c r="Z24" i="2"/>
  <c r="X24" i="2"/>
  <c r="W24" i="2"/>
  <c r="Z23" i="2"/>
  <c r="X23" i="2"/>
  <c r="W23" i="2"/>
  <c r="P34" i="2"/>
  <c r="N34" i="2"/>
  <c r="M34" i="2"/>
  <c r="P33" i="2"/>
  <c r="N33" i="2"/>
  <c r="M33" i="2"/>
  <c r="P32" i="2"/>
  <c r="N32" i="2"/>
  <c r="M32" i="2"/>
  <c r="P31" i="2"/>
  <c r="T31" i="2" s="1"/>
  <c r="N31" i="2"/>
  <c r="M31" i="2"/>
  <c r="P30" i="2"/>
  <c r="N30" i="2"/>
  <c r="M30" i="2"/>
  <c r="P29" i="2"/>
  <c r="N29" i="2"/>
  <c r="M29" i="2"/>
  <c r="P28" i="2"/>
  <c r="N28" i="2"/>
  <c r="M28" i="2"/>
  <c r="P27" i="2"/>
  <c r="N27" i="2"/>
  <c r="M27" i="2"/>
  <c r="P26" i="2"/>
  <c r="N26" i="2"/>
  <c r="M26" i="2"/>
  <c r="P25" i="2"/>
  <c r="N25" i="2"/>
  <c r="M25" i="2"/>
  <c r="P24" i="2"/>
  <c r="N24" i="2"/>
  <c r="M24" i="2"/>
  <c r="P23" i="2"/>
  <c r="N23" i="2"/>
  <c r="M23" i="2"/>
  <c r="AD23" i="2" l="1"/>
  <c r="T24" i="2"/>
  <c r="I60" i="2"/>
  <c r="J60" i="2" s="1"/>
  <c r="I59" i="2"/>
  <c r="T27" i="2"/>
  <c r="T47" i="2"/>
  <c r="T60" i="2"/>
  <c r="T68" i="2"/>
  <c r="J45" i="2"/>
  <c r="J50" i="2"/>
  <c r="T61" i="2"/>
  <c r="AD26" i="2"/>
  <c r="AD32" i="2"/>
  <c r="T23" i="2"/>
  <c r="AD27" i="2"/>
  <c r="J41" i="2"/>
  <c r="J49" i="2"/>
  <c r="T62" i="2"/>
  <c r="T45" i="2"/>
  <c r="T64" i="2"/>
  <c r="J46" i="2"/>
  <c r="T34" i="2"/>
  <c r="AD25" i="2"/>
  <c r="AD44" i="2"/>
  <c r="T59" i="2"/>
  <c r="T66" i="2"/>
  <c r="T44" i="2"/>
  <c r="T29" i="2"/>
  <c r="AD42" i="2"/>
  <c r="AD45" i="2"/>
  <c r="AD50" i="2"/>
  <c r="T28" i="2"/>
  <c r="AC62" i="2"/>
  <c r="AD62" i="2" s="1"/>
  <c r="AD28" i="2"/>
  <c r="AD33" i="2"/>
  <c r="AC60" i="2"/>
  <c r="AD60" i="2" s="1"/>
  <c r="T30" i="2"/>
  <c r="I61" i="2"/>
  <c r="J61" i="2" s="1"/>
  <c r="I64" i="2"/>
  <c r="J64" i="2" s="1"/>
  <c r="AD61" i="2"/>
  <c r="AD64" i="2"/>
  <c r="AC67" i="2"/>
  <c r="AD67" i="2" s="1"/>
  <c r="AC57" i="2"/>
  <c r="AD57" i="2" s="1"/>
  <c r="AC68" i="2"/>
  <c r="AD68" i="2" s="1"/>
  <c r="T57" i="2"/>
  <c r="T67" i="2"/>
  <c r="T65" i="2"/>
  <c r="T58" i="2"/>
  <c r="T63" i="2"/>
  <c r="J65" i="2"/>
  <c r="J63" i="2"/>
  <c r="I57" i="2"/>
  <c r="J57" i="2" s="1"/>
  <c r="I62" i="2"/>
  <c r="J62" i="2" s="1"/>
  <c r="I67" i="2"/>
  <c r="J67" i="2" s="1"/>
  <c r="J59" i="2"/>
  <c r="I58" i="2"/>
  <c r="J58" i="2" s="1"/>
  <c r="I68" i="2"/>
  <c r="J68" i="2" s="1"/>
  <c r="T52" i="2"/>
  <c r="T50" i="2"/>
  <c r="T49" i="2"/>
  <c r="AD41" i="2"/>
  <c r="AD47" i="2"/>
  <c r="AD43" i="2"/>
  <c r="AD48" i="2"/>
  <c r="AD46" i="2"/>
  <c r="AD51" i="2"/>
  <c r="AD49" i="2"/>
  <c r="AD52" i="2"/>
  <c r="T48" i="2"/>
  <c r="T41" i="2"/>
  <c r="T43" i="2"/>
  <c r="T46" i="2"/>
  <c r="T51" i="2"/>
  <c r="T42" i="2"/>
  <c r="J44" i="2"/>
  <c r="J43" i="2"/>
  <c r="J48" i="2"/>
  <c r="J51" i="2"/>
  <c r="J42" i="2"/>
  <c r="J47" i="2"/>
  <c r="J52" i="2"/>
  <c r="AD30" i="2"/>
  <c r="AD31" i="2"/>
  <c r="AD24" i="2"/>
  <c r="AD29" i="2"/>
  <c r="AD34" i="2"/>
  <c r="T32" i="2"/>
  <c r="T25" i="2"/>
  <c r="T33" i="2"/>
  <c r="T26" i="2"/>
</calcChain>
</file>

<file path=xl/sharedStrings.xml><?xml version="1.0" encoding="utf-8"?>
<sst xmlns="http://schemas.openxmlformats.org/spreadsheetml/2006/main" count="278" uniqueCount="40">
  <si>
    <t>Z</t>
  </si>
  <si>
    <t>Half</t>
  </si>
  <si>
    <t>Full</t>
  </si>
  <si>
    <t>12"</t>
  </si>
  <si>
    <t>a</t>
  </si>
  <si>
    <t>14"</t>
  </si>
  <si>
    <t>15"</t>
  </si>
  <si>
    <t>b</t>
  </si>
  <si>
    <t>16"</t>
  </si>
  <si>
    <t>18"</t>
  </si>
  <si>
    <t>20"</t>
  </si>
  <si>
    <t>X</t>
  </si>
  <si>
    <t>22"</t>
  </si>
  <si>
    <t>24"</t>
  </si>
  <si>
    <t>26"</t>
  </si>
  <si>
    <t>28"</t>
  </si>
  <si>
    <t>30"</t>
  </si>
  <si>
    <t>32"</t>
  </si>
  <si>
    <t>34"</t>
  </si>
  <si>
    <t>36"</t>
  </si>
  <si>
    <t>Y</t>
  </si>
  <si>
    <t>Door Width</t>
  </si>
  <si>
    <t>Slats</t>
  </si>
  <si>
    <t>z</t>
  </si>
  <si>
    <t>x</t>
  </si>
  <si>
    <t>y</t>
  </si>
  <si>
    <t>26,8"</t>
  </si>
  <si>
    <r>
      <rPr>
        <b/>
        <sz val="11"/>
        <color theme="1"/>
        <rFont val="Calibri"/>
        <family val="2"/>
        <scheme val="minor"/>
      </rPr>
      <t>PR730 - RZ 801</t>
    </r>
    <r>
      <rPr>
        <sz val="11"/>
        <color theme="1"/>
        <rFont val="Calibri"/>
        <family val="2"/>
        <scheme val="minor"/>
      </rPr>
      <t xml:space="preserve"> - 6'8" x 12" a 36" x 1 3/8" - Louver/Louver</t>
    </r>
  </si>
  <si>
    <r>
      <rPr>
        <b/>
        <sz val="11"/>
        <color theme="1"/>
        <rFont val="Calibri"/>
        <family val="2"/>
        <scheme val="minor"/>
      </rPr>
      <t>PR730 - RZ 801</t>
    </r>
    <r>
      <rPr>
        <sz val="11"/>
        <color theme="1"/>
        <rFont val="Calibri"/>
        <family val="2"/>
        <scheme val="minor"/>
      </rPr>
      <t xml:space="preserve"> - 7'0" x 12" a 36" x 1 3/8" - Louver/Louver</t>
    </r>
  </si>
  <si>
    <r>
      <rPr>
        <b/>
        <sz val="11"/>
        <color theme="1"/>
        <rFont val="Calibri"/>
        <family val="2"/>
        <scheme val="minor"/>
      </rPr>
      <t>PR730 - RZ 801</t>
    </r>
    <r>
      <rPr>
        <sz val="11"/>
        <color theme="1"/>
        <rFont val="Calibri"/>
        <family val="2"/>
        <scheme val="minor"/>
      </rPr>
      <t xml:space="preserve"> - 8'0" x 12" a 36" x 1 3/8" - Louver/Louver</t>
    </r>
  </si>
  <si>
    <r>
      <rPr>
        <b/>
        <sz val="11"/>
        <color theme="1"/>
        <rFont val="Calibri"/>
        <family val="2"/>
        <scheme val="minor"/>
      </rPr>
      <t>PR732 - RZ 802</t>
    </r>
    <r>
      <rPr>
        <sz val="11"/>
        <color theme="1"/>
        <rFont val="Calibri"/>
        <family val="2"/>
        <scheme val="minor"/>
      </rPr>
      <t xml:space="preserve"> - 6'8" x 15" a 36" x 1 3/8" - Louver Panel</t>
    </r>
  </si>
  <si>
    <r>
      <rPr>
        <b/>
        <sz val="11"/>
        <color theme="1"/>
        <rFont val="Calibri"/>
        <family val="2"/>
        <scheme val="minor"/>
      </rPr>
      <t>PR732 - RZ 802</t>
    </r>
    <r>
      <rPr>
        <sz val="11"/>
        <color theme="1"/>
        <rFont val="Calibri"/>
        <family val="2"/>
        <scheme val="minor"/>
      </rPr>
      <t xml:space="preserve"> - 7'0" x 15" a 36" x 1 3/8" - Louver Panel</t>
    </r>
  </si>
  <si>
    <r>
      <rPr>
        <b/>
        <sz val="11"/>
        <color theme="1"/>
        <rFont val="Calibri"/>
        <family val="2"/>
        <scheme val="minor"/>
      </rPr>
      <t>PR732 - RZ 802</t>
    </r>
    <r>
      <rPr>
        <sz val="11"/>
        <color theme="1"/>
        <rFont val="Calibri"/>
        <family val="2"/>
        <scheme val="minor"/>
      </rPr>
      <t xml:space="preserve"> - 8'0" x 15" a 36" x 1 3/8" - Louver Panel</t>
    </r>
  </si>
  <si>
    <r>
      <rPr>
        <b/>
        <sz val="11"/>
        <color theme="1"/>
        <rFont val="Calibri"/>
        <family val="2"/>
        <scheme val="minor"/>
      </rPr>
      <t>PR730W - RZ 805</t>
    </r>
    <r>
      <rPr>
        <sz val="11"/>
        <color theme="1"/>
        <rFont val="Calibri"/>
        <family val="2"/>
        <scheme val="minor"/>
      </rPr>
      <t xml:space="preserve"> - 6'8" x 15" a 36" x 1 3/8" - Louver/Louver</t>
    </r>
  </si>
  <si>
    <r>
      <rPr>
        <b/>
        <sz val="11"/>
        <color theme="1"/>
        <rFont val="Calibri"/>
        <family val="2"/>
        <scheme val="minor"/>
      </rPr>
      <t>PR732W - RZ 806</t>
    </r>
    <r>
      <rPr>
        <sz val="11"/>
        <color theme="1"/>
        <rFont val="Calibri"/>
        <family val="2"/>
        <scheme val="minor"/>
      </rPr>
      <t xml:space="preserve"> - 6'8" x 15" a 36" x 1 3/8" - Louver Panel</t>
    </r>
  </si>
  <si>
    <r>
      <rPr>
        <b/>
        <sz val="11"/>
        <color theme="1"/>
        <rFont val="Calibri"/>
        <family val="2"/>
        <scheme val="minor"/>
      </rPr>
      <t>PR730F - RZ 724</t>
    </r>
    <r>
      <rPr>
        <sz val="11"/>
        <color theme="1"/>
        <rFont val="Calibri"/>
        <family val="2"/>
        <scheme val="minor"/>
      </rPr>
      <t xml:space="preserve"> - 6'8" x 16" a 36" x 1 3/8" - Louver/Louver</t>
    </r>
  </si>
  <si>
    <t>Indication for the Air Flow Calculation on Louver Doors</t>
  </si>
  <si>
    <r>
      <rPr>
        <b/>
        <sz val="11"/>
        <color theme="1"/>
        <rFont val="Calibri"/>
        <family val="2"/>
        <scheme val="minor"/>
      </rPr>
      <t>PR742 - RZ 804</t>
    </r>
    <r>
      <rPr>
        <sz val="11"/>
        <color theme="1"/>
        <rFont val="Calibri"/>
        <family val="2"/>
        <scheme val="minor"/>
      </rPr>
      <t xml:space="preserve"> - 6'8" x 15" a 36" x 1 3/8" - Panel Louver</t>
    </r>
  </si>
  <si>
    <r>
      <rPr>
        <b/>
        <sz val="11"/>
        <color theme="1"/>
        <rFont val="Calibri"/>
        <family val="2"/>
        <scheme val="minor"/>
      </rPr>
      <t>PR742 - RZ 804</t>
    </r>
    <r>
      <rPr>
        <sz val="11"/>
        <color theme="1"/>
        <rFont val="Calibri"/>
        <family val="2"/>
        <scheme val="minor"/>
      </rPr>
      <t xml:space="preserve"> - 7'0" x 15" a 36" x 1 3/8" - Panel Louver</t>
    </r>
  </si>
  <si>
    <r>
      <rPr>
        <b/>
        <sz val="11"/>
        <color theme="1"/>
        <rFont val="Calibri"/>
        <family val="2"/>
        <scheme val="minor"/>
      </rPr>
      <t>PR742 - RZ 804</t>
    </r>
    <r>
      <rPr>
        <sz val="11"/>
        <color theme="1"/>
        <rFont val="Calibri"/>
        <family val="2"/>
        <scheme val="minor"/>
      </rPr>
      <t xml:space="preserve"> - 8'0" x 15" a 36" x 1 3/8" - Panel Louver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</si>
</sst>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" fontId="2" fillId="3" borderId="1" xfId="0" applyNumberFormat="1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/>
    </xf>
    <xf numFmtId="4" fontId="2" fillId="2" borderId="2" xfId="1" applyNumberFormat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center"/>
    </xf>
    <xf numFmtId="4" fontId="0" fillId="0" borderId="4" xfId="1" applyNumberFormat="1" applyFont="1" applyBorder="1"/>
    <xf numFmtId="4" fontId="0" fillId="0" borderId="0" xfId="1" applyNumberFormat="1" applyFont="1" applyBorder="1"/>
    <xf numFmtId="4" fontId="0" fillId="0" borderId="5" xfId="1" applyNumberFormat="1" applyFont="1" applyBorder="1"/>
    <xf numFmtId="4" fontId="0" fillId="0" borderId="6" xfId="1" applyNumberFormat="1" applyFont="1" applyBorder="1"/>
    <xf numFmtId="4" fontId="0" fillId="0" borderId="7" xfId="1" applyNumberFormat="1" applyFont="1" applyBorder="1"/>
    <xf numFmtId="4" fontId="0" fillId="0" borderId="8" xfId="1" applyNumberFormat="1" applyFont="1" applyBorder="1"/>
    <xf numFmtId="4" fontId="0" fillId="0" borderId="4" xfId="1" applyNumberFormat="1" applyFont="1" applyFill="1" applyBorder="1"/>
    <xf numFmtId="4" fontId="0" fillId="7" borderId="0" xfId="0" applyNumberFormat="1" applyFill="1"/>
    <xf numFmtId="4" fontId="0" fillId="7" borderId="7" xfId="0" applyNumberFormat="1" applyFill="1" applyBorder="1"/>
    <xf numFmtId="4" fontId="2" fillId="8" borderId="1" xfId="0" applyNumberFormat="1" applyFont="1" applyFill="1" applyBorder="1" applyAlignment="1">
      <alignment horizontal="center"/>
    </xf>
    <xf numFmtId="4" fontId="2" fillId="8" borderId="3" xfId="0" applyNumberFormat="1" applyFont="1" applyFill="1" applyBorder="1" applyAlignment="1">
      <alignment horizontal="center"/>
    </xf>
    <xf numFmtId="0" fontId="0" fillId="0" borderId="7" xfId="0" applyBorder="1"/>
    <xf numFmtId="0" fontId="4" fillId="0" borderId="0" xfId="0" applyFont="1"/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512893</xdr:colOff>
      <xdr:row>4</xdr:row>
      <xdr:rowOff>95249</xdr:rowOff>
    </xdr:from>
    <xdr:to>
      <xdr:col>36</xdr:col>
      <xdr:colOff>365166</xdr:colOff>
      <xdr:row>39</xdr:row>
      <xdr:rowOff>92317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1AD31D4-7A1A-45DA-BB2D-AFC3FEC03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4893" y="666749"/>
          <a:ext cx="3601313" cy="6656948"/>
        </a:xfrm>
        <a:prstGeom prst="rect">
          <a:avLst/>
        </a:prstGeom>
      </xdr:spPr>
    </xdr:pic>
    <xdr:clientData/>
  </xdr:twoCellAnchor>
  <xdr:twoCellAnchor>
    <xdr:from>
      <xdr:col>32</xdr:col>
      <xdr:colOff>419100</xdr:colOff>
      <xdr:row>3</xdr:row>
      <xdr:rowOff>161925</xdr:rowOff>
    </xdr:from>
    <xdr:to>
      <xdr:col>33</xdr:col>
      <xdr:colOff>257175</xdr:colOff>
      <xdr:row>3</xdr:row>
      <xdr:rowOff>161925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20CEA66F-8E41-4B03-B566-0776CB73D6FE}"/>
            </a:ext>
          </a:extLst>
        </xdr:cNvPr>
        <xdr:cNvCxnSpPr/>
      </xdr:nvCxnSpPr>
      <xdr:spPr>
        <a:xfrm flipH="1">
          <a:off x="13220700" y="495300"/>
          <a:ext cx="44767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438150</xdr:colOff>
      <xdr:row>3</xdr:row>
      <xdr:rowOff>152400</xdr:rowOff>
    </xdr:from>
    <xdr:to>
      <xdr:col>34</xdr:col>
      <xdr:colOff>590550</xdr:colOff>
      <xdr:row>3</xdr:row>
      <xdr:rowOff>152400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96DFF3FA-5E34-435A-A01A-68019E09B762}"/>
            </a:ext>
          </a:extLst>
        </xdr:cNvPr>
        <xdr:cNvCxnSpPr/>
      </xdr:nvCxnSpPr>
      <xdr:spPr>
        <a:xfrm>
          <a:off x="13849350" y="485775"/>
          <a:ext cx="76200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361950</xdr:colOff>
      <xdr:row>9</xdr:row>
      <xdr:rowOff>142875</xdr:rowOff>
    </xdr:from>
    <xdr:to>
      <xdr:col>37</xdr:col>
      <xdr:colOff>523875</xdr:colOff>
      <xdr:row>9</xdr:row>
      <xdr:rowOff>142875</xdr:rowOff>
    </xdr:to>
    <xdr:cxnSp macro="">
      <xdr:nvCxnSpPr>
        <xdr:cNvPr id="5" name="Conector de Seta Reta 4">
          <a:extLst>
            <a:ext uri="{FF2B5EF4-FFF2-40B4-BE49-F238E27FC236}">
              <a16:creationId xmlns:a16="http://schemas.microsoft.com/office/drawing/2014/main" id="{BDFEDD7B-2F42-4131-847D-AED9E5F0F48B}"/>
            </a:ext>
          </a:extLst>
        </xdr:cNvPr>
        <xdr:cNvCxnSpPr/>
      </xdr:nvCxnSpPr>
      <xdr:spPr>
        <a:xfrm flipH="1">
          <a:off x="15601950" y="1714500"/>
          <a:ext cx="77152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361950</xdr:colOff>
      <xdr:row>7</xdr:row>
      <xdr:rowOff>142875</xdr:rowOff>
    </xdr:from>
    <xdr:to>
      <xdr:col>37</xdr:col>
      <xdr:colOff>523875</xdr:colOff>
      <xdr:row>7</xdr:row>
      <xdr:rowOff>142875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F4FAB229-A244-41A8-9830-6F7E2C7DCEB3}"/>
            </a:ext>
          </a:extLst>
        </xdr:cNvPr>
        <xdr:cNvCxnSpPr/>
      </xdr:nvCxnSpPr>
      <xdr:spPr>
        <a:xfrm flipH="1">
          <a:off x="15601950" y="1285875"/>
          <a:ext cx="771525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352425</xdr:colOff>
      <xdr:row>8</xdr:row>
      <xdr:rowOff>19050</xdr:rowOff>
    </xdr:from>
    <xdr:to>
      <xdr:col>31</xdr:col>
      <xdr:colOff>361950</xdr:colOff>
      <xdr:row>12</xdr:row>
      <xdr:rowOff>161925</xdr:rowOff>
    </xdr:to>
    <xdr:cxnSp macro="">
      <xdr:nvCxnSpPr>
        <xdr:cNvPr id="7" name="Conector de Seta Reta 6">
          <a:extLst>
            <a:ext uri="{FF2B5EF4-FFF2-40B4-BE49-F238E27FC236}">
              <a16:creationId xmlns:a16="http://schemas.microsoft.com/office/drawing/2014/main" id="{95E97785-81E2-47A5-A21E-6A81EB6A482D}"/>
            </a:ext>
          </a:extLst>
        </xdr:cNvPr>
        <xdr:cNvCxnSpPr/>
      </xdr:nvCxnSpPr>
      <xdr:spPr>
        <a:xfrm flipV="1">
          <a:off x="12544425" y="1400175"/>
          <a:ext cx="9525" cy="9525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342900</xdr:colOff>
      <xdr:row>14</xdr:row>
      <xdr:rowOff>19050</xdr:rowOff>
    </xdr:from>
    <xdr:to>
      <xdr:col>31</xdr:col>
      <xdr:colOff>342900</xdr:colOff>
      <xdr:row>24</xdr:row>
      <xdr:rowOff>9525</xdr:rowOff>
    </xdr:to>
    <xdr:cxnSp macro="">
      <xdr:nvCxnSpPr>
        <xdr:cNvPr id="8" name="Conector de Seta Reta 7">
          <a:extLst>
            <a:ext uri="{FF2B5EF4-FFF2-40B4-BE49-F238E27FC236}">
              <a16:creationId xmlns:a16="http://schemas.microsoft.com/office/drawing/2014/main" id="{12E69669-C002-4B31-A46C-72F0BE191FFC}"/>
            </a:ext>
          </a:extLst>
        </xdr:cNvPr>
        <xdr:cNvCxnSpPr/>
      </xdr:nvCxnSpPr>
      <xdr:spPr>
        <a:xfrm>
          <a:off x="12534900" y="2638425"/>
          <a:ext cx="0" cy="15144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371475</xdr:colOff>
      <xdr:row>26</xdr:row>
      <xdr:rowOff>161925</xdr:rowOff>
    </xdr:from>
    <xdr:to>
      <xdr:col>31</xdr:col>
      <xdr:colOff>381000</xdr:colOff>
      <xdr:row>29</xdr:row>
      <xdr:rowOff>0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430D5C17-D20F-486C-A120-DB997F713CDC}"/>
            </a:ext>
          </a:extLst>
        </xdr:cNvPr>
        <xdr:cNvCxnSpPr/>
      </xdr:nvCxnSpPr>
      <xdr:spPr>
        <a:xfrm flipV="1">
          <a:off x="12563475" y="4686300"/>
          <a:ext cx="9525" cy="409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352425</xdr:colOff>
      <xdr:row>30</xdr:row>
      <xdr:rowOff>57150</xdr:rowOff>
    </xdr:from>
    <xdr:to>
      <xdr:col>31</xdr:col>
      <xdr:colOff>361950</xdr:colOff>
      <xdr:row>38</xdr:row>
      <xdr:rowOff>171450</xdr:rowOff>
    </xdr:to>
    <xdr:cxnSp macro="">
      <xdr:nvCxnSpPr>
        <xdr:cNvPr id="10" name="Conector de Seta Reta 9">
          <a:extLst>
            <a:ext uri="{FF2B5EF4-FFF2-40B4-BE49-F238E27FC236}">
              <a16:creationId xmlns:a16="http://schemas.microsoft.com/office/drawing/2014/main" id="{8F07EB83-10E9-451A-9A0D-1EF6C61234C1}"/>
            </a:ext>
          </a:extLst>
        </xdr:cNvPr>
        <xdr:cNvCxnSpPr/>
      </xdr:nvCxnSpPr>
      <xdr:spPr>
        <a:xfrm flipH="1">
          <a:off x="12544425" y="5391150"/>
          <a:ext cx="9525" cy="12573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68"/>
  <sheetViews>
    <sheetView showGridLines="0" tabSelected="1" topLeftCell="A5" zoomScale="85" zoomScaleNormal="85" workbookViewId="0">
      <selection activeCell="V40" sqref="V40"/>
    </sheetView>
  </sheetViews>
  <sheetFormatPr defaultRowHeight="15" x14ac:dyDescent="0.25"/>
  <cols>
    <col min="1" max="1" width="3.28515625" customWidth="1"/>
    <col min="2" max="2" width="10.7109375" customWidth="1"/>
    <col min="3" max="3" width="8.7109375" customWidth="1"/>
    <col min="4" max="4" width="5.7109375" customWidth="1"/>
    <col min="5" max="6" width="4.7109375" customWidth="1"/>
    <col min="7" max="7" width="5.7109375" customWidth="1"/>
    <col min="8" max="8" width="5.7109375" bestFit="1" customWidth="1"/>
    <col min="9" max="9" width="8.7109375" hidden="1" customWidth="1"/>
    <col min="10" max="10" width="8.7109375" customWidth="1"/>
    <col min="11" max="11" width="2.7109375" customWidth="1"/>
    <col min="12" max="12" width="10.7109375" customWidth="1"/>
    <col min="13" max="13" width="8.7109375" customWidth="1"/>
    <col min="14" max="18" width="6.7109375" customWidth="1"/>
    <col min="19" max="19" width="8.7109375" hidden="1" customWidth="1"/>
    <col min="20" max="20" width="8.7109375" customWidth="1"/>
    <col min="21" max="21" width="2.7109375" customWidth="1"/>
    <col min="22" max="22" width="10.7109375" customWidth="1"/>
    <col min="23" max="23" width="8.7109375" customWidth="1"/>
    <col min="24" max="28" width="6.7109375" customWidth="1"/>
    <col min="29" max="29" width="8.7109375" hidden="1" customWidth="1"/>
    <col min="30" max="30" width="8.7109375" customWidth="1"/>
    <col min="31" max="31" width="3.28515625" customWidth="1"/>
    <col min="35" max="35" width="11" bestFit="1" customWidth="1"/>
    <col min="36" max="36" width="17.85546875" bestFit="1" customWidth="1"/>
  </cols>
  <sheetData>
    <row r="1" spans="2:38" ht="28.5" x14ac:dyDescent="0.45">
      <c r="B1" s="20" t="s">
        <v>36</v>
      </c>
    </row>
    <row r="3" spans="2:38" x14ac:dyDescent="0.25">
      <c r="B3" s="21" t="s">
        <v>27</v>
      </c>
      <c r="C3" s="22"/>
      <c r="D3" s="22"/>
      <c r="E3" s="22"/>
      <c r="F3" s="22"/>
      <c r="G3" s="22"/>
      <c r="H3" s="22"/>
      <c r="I3" s="22"/>
      <c r="J3" s="23"/>
      <c r="L3" s="21" t="s">
        <v>28</v>
      </c>
      <c r="M3" s="22"/>
      <c r="N3" s="22"/>
      <c r="O3" s="22"/>
      <c r="P3" s="22"/>
      <c r="Q3" s="22"/>
      <c r="R3" s="22"/>
      <c r="S3" s="22"/>
      <c r="T3" s="23"/>
      <c r="V3" s="21" t="s">
        <v>29</v>
      </c>
      <c r="W3" s="22"/>
      <c r="X3" s="22"/>
      <c r="Y3" s="22"/>
      <c r="Z3" s="22"/>
      <c r="AA3" s="22"/>
      <c r="AB3" s="22"/>
      <c r="AC3" s="22"/>
      <c r="AD3" s="23"/>
    </row>
    <row r="4" spans="2:38" ht="18.75" x14ac:dyDescent="0.3">
      <c r="B4" s="17" t="s">
        <v>21</v>
      </c>
      <c r="C4" s="4" t="s">
        <v>22</v>
      </c>
      <c r="D4" s="5" t="s">
        <v>23</v>
      </c>
      <c r="E4" s="6" t="s">
        <v>4</v>
      </c>
      <c r="F4" s="6" t="s">
        <v>7</v>
      </c>
      <c r="G4" s="6" t="s">
        <v>24</v>
      </c>
      <c r="H4" s="5" t="s">
        <v>25</v>
      </c>
      <c r="I4" s="6" t="s">
        <v>1</v>
      </c>
      <c r="J4" s="18" t="s">
        <v>2</v>
      </c>
      <c r="L4" s="3" t="s">
        <v>21</v>
      </c>
      <c r="M4" s="4" t="s">
        <v>22</v>
      </c>
      <c r="N4" s="5" t="s">
        <v>23</v>
      </c>
      <c r="O4" s="6" t="s">
        <v>4</v>
      </c>
      <c r="P4" s="6" t="s">
        <v>7</v>
      </c>
      <c r="Q4" s="6" t="s">
        <v>24</v>
      </c>
      <c r="R4" s="5" t="s">
        <v>25</v>
      </c>
      <c r="S4" s="6" t="s">
        <v>1</v>
      </c>
      <c r="T4" s="7" t="s">
        <v>2</v>
      </c>
      <c r="V4" s="3" t="s">
        <v>21</v>
      </c>
      <c r="W4" s="4" t="s">
        <v>22</v>
      </c>
      <c r="X4" s="5" t="s">
        <v>23</v>
      </c>
      <c r="Y4" s="6" t="s">
        <v>4</v>
      </c>
      <c r="Z4" s="6" t="s">
        <v>7</v>
      </c>
      <c r="AA4" s="6" t="s">
        <v>24</v>
      </c>
      <c r="AB4" s="5" t="s">
        <v>25</v>
      </c>
      <c r="AC4" s="6" t="s">
        <v>1</v>
      </c>
      <c r="AD4" s="7" t="s">
        <v>2</v>
      </c>
      <c r="AH4" s="1" t="s">
        <v>0</v>
      </c>
    </row>
    <row r="5" spans="2:38" x14ac:dyDescent="0.25">
      <c r="B5" s="8" t="s">
        <v>3</v>
      </c>
      <c r="C5" s="9">
        <f t="shared" ref="C5:C6" si="0">G5+H5</f>
        <v>64</v>
      </c>
      <c r="D5" s="9">
        <v>7.74</v>
      </c>
      <c r="E5" s="15">
        <v>0</v>
      </c>
      <c r="F5" s="9">
        <f t="shared" ref="F5:F6" si="1">6.3/25.4</f>
        <v>0.24803149606299213</v>
      </c>
      <c r="G5" s="9">
        <v>37</v>
      </c>
      <c r="H5" s="9">
        <v>27</v>
      </c>
      <c r="I5" s="9">
        <f t="shared" ref="I5:I6" si="2">(2*E5+(G5-1)*F5)*D5</f>
        <v>69.111496062992131</v>
      </c>
      <c r="J5" s="10">
        <f t="shared" ref="J5:J18" si="3">((2*E5+(H5-1)*F5)*D5)+I5</f>
        <v>119.02535433070867</v>
      </c>
      <c r="L5" s="8" t="s">
        <v>3</v>
      </c>
      <c r="M5" s="9">
        <v>68</v>
      </c>
      <c r="N5" s="9">
        <v>7.74</v>
      </c>
      <c r="O5" s="15">
        <v>0</v>
      </c>
      <c r="P5" s="9">
        <f t="shared" ref="P5:P6" si="4">6.3/25.4</f>
        <v>0.24803149606299213</v>
      </c>
      <c r="Q5" s="9">
        <v>41</v>
      </c>
      <c r="R5" s="9">
        <v>27</v>
      </c>
      <c r="S5" s="9">
        <f t="shared" ref="S5:S18" si="5">(2*O5+(Q5-1)*P5)*N5</f>
        <v>76.790551181102359</v>
      </c>
      <c r="T5" s="10">
        <f t="shared" ref="T5:T18" si="6">((2*O5+(R5-1)*P5)*N5)+S5</f>
        <v>126.70440944881889</v>
      </c>
      <c r="V5" s="8" t="s">
        <v>3</v>
      </c>
      <c r="W5" s="9">
        <v>68</v>
      </c>
      <c r="X5" s="9">
        <v>7.74</v>
      </c>
      <c r="Y5" s="15">
        <v>0</v>
      </c>
      <c r="Z5" s="9">
        <f t="shared" ref="Z5:Z6" si="7">6.3/25.4</f>
        <v>0.24803149606299213</v>
      </c>
      <c r="AA5" s="9">
        <v>53</v>
      </c>
      <c r="AB5" s="9">
        <v>27</v>
      </c>
      <c r="AC5" s="9">
        <f t="shared" ref="AC5:AC18" si="8">(2*Y5+(AA5-1)*Z5)*X5</f>
        <v>99.827716535433069</v>
      </c>
      <c r="AD5" s="10">
        <f t="shared" ref="AD5:AD18" si="9">((2*Y5+(AB5-1)*Z5)*X5)+AC5</f>
        <v>149.7415748031496</v>
      </c>
    </row>
    <row r="6" spans="2:38" x14ac:dyDescent="0.25">
      <c r="B6" s="8" t="s">
        <v>5</v>
      </c>
      <c r="C6" s="9">
        <f t="shared" si="0"/>
        <v>64</v>
      </c>
      <c r="D6" s="9">
        <v>9.74</v>
      </c>
      <c r="E6" s="15">
        <v>0</v>
      </c>
      <c r="F6" s="9">
        <f t="shared" si="1"/>
        <v>0.24803149606299213</v>
      </c>
      <c r="G6" s="9">
        <v>37</v>
      </c>
      <c r="H6" s="9">
        <v>27</v>
      </c>
      <c r="I6" s="9">
        <f t="shared" si="2"/>
        <v>86.969763779527568</v>
      </c>
      <c r="J6" s="10">
        <f t="shared" si="3"/>
        <v>149.78125984251969</v>
      </c>
      <c r="L6" s="8" t="s">
        <v>5</v>
      </c>
      <c r="M6" s="9">
        <v>68</v>
      </c>
      <c r="N6" s="9">
        <v>9.74</v>
      </c>
      <c r="O6" s="15">
        <v>0</v>
      </c>
      <c r="P6" s="9">
        <f t="shared" si="4"/>
        <v>0.24803149606299213</v>
      </c>
      <c r="Q6" s="9">
        <v>41</v>
      </c>
      <c r="R6" s="9">
        <v>27</v>
      </c>
      <c r="S6" s="9">
        <f t="shared" si="5"/>
        <v>96.633070866141736</v>
      </c>
      <c r="T6" s="10">
        <f t="shared" si="6"/>
        <v>159.44456692913386</v>
      </c>
      <c r="V6" s="8" t="s">
        <v>5</v>
      </c>
      <c r="W6" s="9">
        <v>68</v>
      </c>
      <c r="X6" s="9">
        <v>9.74</v>
      </c>
      <c r="Y6" s="15">
        <v>0</v>
      </c>
      <c r="Z6" s="9">
        <f t="shared" si="7"/>
        <v>0.24803149606299213</v>
      </c>
      <c r="AA6" s="9">
        <v>53</v>
      </c>
      <c r="AB6" s="9">
        <v>27</v>
      </c>
      <c r="AC6" s="9">
        <f t="shared" si="8"/>
        <v>125.62299212598425</v>
      </c>
      <c r="AD6" s="10">
        <f t="shared" si="9"/>
        <v>188.43448818897639</v>
      </c>
    </row>
    <row r="7" spans="2:38" x14ac:dyDescent="0.25">
      <c r="B7" s="8" t="s">
        <v>6</v>
      </c>
      <c r="C7" s="9">
        <f>G7+H7</f>
        <v>64</v>
      </c>
      <c r="D7" s="9">
        <f>221/25.4</f>
        <v>8.7007874015748037</v>
      </c>
      <c r="E7" s="15">
        <v>0</v>
      </c>
      <c r="F7" s="9">
        <f>6.3/25.4</f>
        <v>0.24803149606299213</v>
      </c>
      <c r="G7" s="9">
        <v>37</v>
      </c>
      <c r="H7" s="9">
        <v>27</v>
      </c>
      <c r="I7" s="9">
        <f>(2*E7+(G7-1)*F7)*D7</f>
        <v>77.690495380990768</v>
      </c>
      <c r="J7" s="10">
        <f t="shared" si="3"/>
        <v>133.80029760059523</v>
      </c>
      <c r="L7" s="8" t="s">
        <v>6</v>
      </c>
      <c r="M7" s="9">
        <f>Q7+R7</f>
        <v>68</v>
      </c>
      <c r="N7" s="9">
        <f>221/25.4</f>
        <v>8.7007874015748037</v>
      </c>
      <c r="O7" s="15">
        <v>0</v>
      </c>
      <c r="P7" s="9">
        <f>6.3/25.4</f>
        <v>0.24803149606299213</v>
      </c>
      <c r="Q7" s="9">
        <v>41</v>
      </c>
      <c r="R7" s="9">
        <v>27</v>
      </c>
      <c r="S7" s="9">
        <f t="shared" si="5"/>
        <v>86.322772645545299</v>
      </c>
      <c r="T7" s="10">
        <f t="shared" si="6"/>
        <v>142.43257486514975</v>
      </c>
      <c r="V7" s="8" t="s">
        <v>6</v>
      </c>
      <c r="W7" s="9">
        <f>AA7+AB7</f>
        <v>80</v>
      </c>
      <c r="X7" s="9">
        <f>221/25.4</f>
        <v>8.7007874015748037</v>
      </c>
      <c r="Y7" s="15">
        <v>0</v>
      </c>
      <c r="Z7" s="9">
        <f>6.3/25.4</f>
        <v>0.24803149606299213</v>
      </c>
      <c r="AA7" s="9">
        <v>53</v>
      </c>
      <c r="AB7" s="9">
        <v>27</v>
      </c>
      <c r="AC7" s="9">
        <f t="shared" si="8"/>
        <v>112.21960443920889</v>
      </c>
      <c r="AD7" s="10">
        <f t="shared" si="9"/>
        <v>168.32940665881335</v>
      </c>
    </row>
    <row r="8" spans="2:38" ht="18.75" x14ac:dyDescent="0.3">
      <c r="B8" s="8" t="s">
        <v>8</v>
      </c>
      <c r="C8" s="9">
        <f t="shared" ref="C8:C17" si="10">G8+H8</f>
        <v>64</v>
      </c>
      <c r="D8" s="9">
        <f>246.4/25.4</f>
        <v>9.7007874015748037</v>
      </c>
      <c r="E8" s="15">
        <v>0</v>
      </c>
      <c r="F8" s="9">
        <f t="shared" ref="F8:F17" si="11">6.3/25.4</f>
        <v>0.24803149606299213</v>
      </c>
      <c r="G8" s="9">
        <v>37</v>
      </c>
      <c r="H8" s="9">
        <v>27</v>
      </c>
      <c r="I8" s="9">
        <f t="shared" ref="I8:I18" si="12">(2*E8+(G8-1)*F8)*D8</f>
        <v>86.619629239258487</v>
      </c>
      <c r="J8" s="10">
        <f t="shared" si="3"/>
        <v>149.17825035650071</v>
      </c>
      <c r="L8" s="8" t="s">
        <v>8</v>
      </c>
      <c r="M8" s="9">
        <f t="shared" ref="M8:M17" si="13">Q8+R8</f>
        <v>68</v>
      </c>
      <c r="N8" s="9">
        <f>246.4/25.4</f>
        <v>9.7007874015748037</v>
      </c>
      <c r="O8" s="15">
        <v>0</v>
      </c>
      <c r="P8" s="9">
        <f t="shared" ref="P8:P17" si="14">6.3/25.4</f>
        <v>0.24803149606299213</v>
      </c>
      <c r="Q8" s="9">
        <v>41</v>
      </c>
      <c r="R8" s="9">
        <v>27</v>
      </c>
      <c r="S8" s="9">
        <f t="shared" si="5"/>
        <v>96.244032488064988</v>
      </c>
      <c r="T8" s="10">
        <f t="shared" si="6"/>
        <v>158.80265360530723</v>
      </c>
      <c r="V8" s="8" t="s">
        <v>8</v>
      </c>
      <c r="W8" s="9">
        <f t="shared" ref="W8:W17" si="15">AA8+AB8</f>
        <v>80</v>
      </c>
      <c r="X8" s="9">
        <f>246.4/25.4</f>
        <v>9.7007874015748037</v>
      </c>
      <c r="Y8" s="15">
        <v>0</v>
      </c>
      <c r="Z8" s="9">
        <f t="shared" ref="Z8:Z17" si="16">6.3/25.4</f>
        <v>0.24803149606299213</v>
      </c>
      <c r="AA8" s="9">
        <v>53</v>
      </c>
      <c r="AB8" s="9">
        <v>27</v>
      </c>
      <c r="AC8" s="9">
        <f t="shared" si="8"/>
        <v>125.11724223448448</v>
      </c>
      <c r="AD8" s="10">
        <f t="shared" si="9"/>
        <v>187.67586335172672</v>
      </c>
      <c r="AL8" s="2" t="s">
        <v>4</v>
      </c>
    </row>
    <row r="9" spans="2:38" x14ac:dyDescent="0.25">
      <c r="B9" s="8" t="s">
        <v>9</v>
      </c>
      <c r="C9" s="9">
        <f t="shared" si="10"/>
        <v>64</v>
      </c>
      <c r="D9" s="9">
        <f>297.2/25.4</f>
        <v>11.700787401574804</v>
      </c>
      <c r="E9" s="15">
        <v>0</v>
      </c>
      <c r="F9" s="9">
        <f t="shared" si="11"/>
        <v>0.24803149606299213</v>
      </c>
      <c r="G9" s="9">
        <v>37</v>
      </c>
      <c r="H9" s="9">
        <v>27</v>
      </c>
      <c r="I9" s="9">
        <f t="shared" si="12"/>
        <v>104.47789695579392</v>
      </c>
      <c r="J9" s="10">
        <f t="shared" si="3"/>
        <v>179.93415586831173</v>
      </c>
      <c r="L9" s="8" t="s">
        <v>9</v>
      </c>
      <c r="M9" s="9">
        <f t="shared" si="13"/>
        <v>68</v>
      </c>
      <c r="N9" s="9">
        <f>297.2/25.4</f>
        <v>11.700787401574804</v>
      </c>
      <c r="O9" s="15">
        <v>0</v>
      </c>
      <c r="P9" s="9">
        <f t="shared" si="14"/>
        <v>0.24803149606299213</v>
      </c>
      <c r="Q9" s="9">
        <v>41</v>
      </c>
      <c r="R9" s="9">
        <v>27</v>
      </c>
      <c r="S9" s="9">
        <f t="shared" si="5"/>
        <v>116.08655217310435</v>
      </c>
      <c r="T9" s="10">
        <f t="shared" si="6"/>
        <v>191.54281108562219</v>
      </c>
      <c r="V9" s="8" t="s">
        <v>9</v>
      </c>
      <c r="W9" s="9">
        <f t="shared" si="15"/>
        <v>80</v>
      </c>
      <c r="X9" s="9">
        <f>297.2/25.4</f>
        <v>11.700787401574804</v>
      </c>
      <c r="Y9" s="15">
        <v>0</v>
      </c>
      <c r="Z9" s="9">
        <f t="shared" si="16"/>
        <v>0.24803149606299213</v>
      </c>
      <c r="AA9" s="9">
        <v>53</v>
      </c>
      <c r="AB9" s="9">
        <v>27</v>
      </c>
      <c r="AC9" s="9">
        <f t="shared" si="8"/>
        <v>150.91251782503565</v>
      </c>
      <c r="AD9" s="10">
        <f t="shared" si="9"/>
        <v>226.36877673755347</v>
      </c>
    </row>
    <row r="10" spans="2:38" ht="18.75" x14ac:dyDescent="0.3">
      <c r="B10" s="8" t="s">
        <v>10</v>
      </c>
      <c r="C10" s="9">
        <f t="shared" si="10"/>
        <v>64</v>
      </c>
      <c r="D10" s="9">
        <f>292/25.4</f>
        <v>11.496062992125985</v>
      </c>
      <c r="E10" s="15">
        <v>0</v>
      </c>
      <c r="F10" s="9">
        <f t="shared" si="11"/>
        <v>0.24803149606299213</v>
      </c>
      <c r="G10" s="9">
        <v>37</v>
      </c>
      <c r="H10" s="9">
        <v>27</v>
      </c>
      <c r="I10" s="9">
        <f t="shared" si="12"/>
        <v>102.6498852997706</v>
      </c>
      <c r="J10" s="10">
        <f t="shared" si="3"/>
        <v>176.78591357182717</v>
      </c>
      <c r="L10" s="8" t="s">
        <v>10</v>
      </c>
      <c r="M10" s="9">
        <f t="shared" si="13"/>
        <v>68</v>
      </c>
      <c r="N10" s="9">
        <f>292/25.4</f>
        <v>11.496062992125985</v>
      </c>
      <c r="O10" s="15">
        <v>0</v>
      </c>
      <c r="P10" s="9">
        <f t="shared" si="14"/>
        <v>0.24803149606299213</v>
      </c>
      <c r="Q10" s="9">
        <v>41</v>
      </c>
      <c r="R10" s="9">
        <v>27</v>
      </c>
      <c r="S10" s="9">
        <f t="shared" si="5"/>
        <v>114.05542811085623</v>
      </c>
      <c r="T10" s="10">
        <f t="shared" si="6"/>
        <v>188.19145638291278</v>
      </c>
      <c r="V10" s="8" t="s">
        <v>10</v>
      </c>
      <c r="W10" s="9">
        <f t="shared" si="15"/>
        <v>80</v>
      </c>
      <c r="X10" s="9">
        <f>292/25.4</f>
        <v>11.496062992125985</v>
      </c>
      <c r="Y10" s="15">
        <v>0</v>
      </c>
      <c r="Z10" s="9">
        <f t="shared" si="16"/>
        <v>0.24803149606299213</v>
      </c>
      <c r="AA10" s="9">
        <v>53</v>
      </c>
      <c r="AB10" s="9">
        <v>27</v>
      </c>
      <c r="AC10" s="9">
        <f t="shared" si="8"/>
        <v>148.2720565441131</v>
      </c>
      <c r="AD10" s="10">
        <f t="shared" si="9"/>
        <v>222.40808481616966</v>
      </c>
      <c r="AL10" s="2" t="s">
        <v>7</v>
      </c>
    </row>
    <row r="11" spans="2:38" x14ac:dyDescent="0.25">
      <c r="B11" s="8" t="s">
        <v>12</v>
      </c>
      <c r="C11" s="9">
        <f t="shared" si="10"/>
        <v>64</v>
      </c>
      <c r="D11" s="9">
        <f>342.8/25.4</f>
        <v>13.496062992125985</v>
      </c>
      <c r="E11" s="15">
        <v>0</v>
      </c>
      <c r="F11" s="9">
        <f t="shared" si="11"/>
        <v>0.24803149606299213</v>
      </c>
      <c r="G11" s="9">
        <v>37</v>
      </c>
      <c r="H11" s="9">
        <v>27</v>
      </c>
      <c r="I11" s="9">
        <f t="shared" si="12"/>
        <v>120.50815301630604</v>
      </c>
      <c r="J11" s="10">
        <f t="shared" si="3"/>
        <v>207.54181908363819</v>
      </c>
      <c r="L11" s="8" t="s">
        <v>12</v>
      </c>
      <c r="M11" s="9">
        <f t="shared" si="13"/>
        <v>68</v>
      </c>
      <c r="N11" s="9">
        <f>342.8/25.4</f>
        <v>13.496062992125985</v>
      </c>
      <c r="O11" s="15">
        <v>0</v>
      </c>
      <c r="P11" s="9">
        <f t="shared" si="14"/>
        <v>0.24803149606299213</v>
      </c>
      <c r="Q11" s="9">
        <v>41</v>
      </c>
      <c r="R11" s="9">
        <v>27</v>
      </c>
      <c r="S11" s="9">
        <f t="shared" si="5"/>
        <v>133.89794779589559</v>
      </c>
      <c r="T11" s="10">
        <f t="shared" si="6"/>
        <v>220.93161386322771</v>
      </c>
      <c r="V11" s="8" t="s">
        <v>12</v>
      </c>
      <c r="W11" s="9">
        <f t="shared" si="15"/>
        <v>80</v>
      </c>
      <c r="X11" s="9">
        <f>342.8/25.4</f>
        <v>13.496062992125985</v>
      </c>
      <c r="Y11" s="15">
        <v>0</v>
      </c>
      <c r="Z11" s="9">
        <f t="shared" si="16"/>
        <v>0.24803149606299213</v>
      </c>
      <c r="AA11" s="9">
        <v>53</v>
      </c>
      <c r="AB11" s="9">
        <v>27</v>
      </c>
      <c r="AC11" s="9">
        <f t="shared" si="8"/>
        <v>174.06733213466427</v>
      </c>
      <c r="AD11" s="10">
        <f t="shared" si="9"/>
        <v>261.10099820199639</v>
      </c>
    </row>
    <row r="12" spans="2:38" x14ac:dyDescent="0.25">
      <c r="B12" s="8" t="s">
        <v>13</v>
      </c>
      <c r="C12" s="9">
        <f t="shared" si="10"/>
        <v>64</v>
      </c>
      <c r="D12" s="9">
        <f>393.6/25.4</f>
        <v>15.496062992125985</v>
      </c>
      <c r="E12" s="15">
        <v>0</v>
      </c>
      <c r="F12" s="9">
        <f t="shared" si="11"/>
        <v>0.24803149606299213</v>
      </c>
      <c r="G12" s="9">
        <v>37</v>
      </c>
      <c r="H12" s="9">
        <v>27</v>
      </c>
      <c r="I12" s="9">
        <f t="shared" si="12"/>
        <v>138.36642073284148</v>
      </c>
      <c r="J12" s="10">
        <f t="shared" si="3"/>
        <v>238.29772459544921</v>
      </c>
      <c r="L12" s="8" t="s">
        <v>13</v>
      </c>
      <c r="M12" s="9">
        <f t="shared" si="13"/>
        <v>68</v>
      </c>
      <c r="N12" s="9">
        <f>393.6/25.4</f>
        <v>15.496062992125985</v>
      </c>
      <c r="O12" s="15">
        <v>0</v>
      </c>
      <c r="P12" s="9">
        <f t="shared" si="14"/>
        <v>0.24803149606299213</v>
      </c>
      <c r="Q12" s="9">
        <v>41</v>
      </c>
      <c r="R12" s="9">
        <v>27</v>
      </c>
      <c r="S12" s="9">
        <f t="shared" si="5"/>
        <v>153.74046748093497</v>
      </c>
      <c r="T12" s="10">
        <f t="shared" si="6"/>
        <v>253.6717713435427</v>
      </c>
      <c r="V12" s="8" t="s">
        <v>13</v>
      </c>
      <c r="W12" s="9">
        <f t="shared" si="15"/>
        <v>80</v>
      </c>
      <c r="X12" s="9">
        <f>393.6/25.4</f>
        <v>15.496062992125985</v>
      </c>
      <c r="Y12" s="15">
        <v>0</v>
      </c>
      <c r="Z12" s="9">
        <f t="shared" si="16"/>
        <v>0.24803149606299213</v>
      </c>
      <c r="AA12" s="9">
        <v>53</v>
      </c>
      <c r="AB12" s="9">
        <v>27</v>
      </c>
      <c r="AC12" s="9">
        <f t="shared" si="8"/>
        <v>199.86260772521547</v>
      </c>
      <c r="AD12" s="10">
        <f t="shared" si="9"/>
        <v>299.79391158782323</v>
      </c>
    </row>
    <row r="13" spans="2:38" x14ac:dyDescent="0.25">
      <c r="B13" s="8" t="s">
        <v>14</v>
      </c>
      <c r="C13" s="9">
        <f t="shared" si="10"/>
        <v>64</v>
      </c>
      <c r="D13" s="9">
        <f>444.4/25.4</f>
        <v>17.496062992125985</v>
      </c>
      <c r="E13" s="15">
        <v>0</v>
      </c>
      <c r="F13" s="9">
        <f t="shared" si="11"/>
        <v>0.24803149606299213</v>
      </c>
      <c r="G13" s="9">
        <v>37</v>
      </c>
      <c r="H13" s="9">
        <v>27</v>
      </c>
      <c r="I13" s="9">
        <f t="shared" si="12"/>
        <v>156.22468844937691</v>
      </c>
      <c r="J13" s="10">
        <f t="shared" si="3"/>
        <v>269.05363010726023</v>
      </c>
      <c r="L13" s="8" t="s">
        <v>14</v>
      </c>
      <c r="M13" s="9">
        <f t="shared" si="13"/>
        <v>68</v>
      </c>
      <c r="N13" s="9">
        <f>444.4/25.4</f>
        <v>17.496062992125985</v>
      </c>
      <c r="O13" s="15">
        <v>0</v>
      </c>
      <c r="P13" s="9">
        <f t="shared" si="14"/>
        <v>0.24803149606299213</v>
      </c>
      <c r="Q13" s="9">
        <v>41</v>
      </c>
      <c r="R13" s="9">
        <v>27</v>
      </c>
      <c r="S13" s="9">
        <f t="shared" si="5"/>
        <v>173.58298716597434</v>
      </c>
      <c r="T13" s="10">
        <f t="shared" si="6"/>
        <v>286.41192882385769</v>
      </c>
      <c r="V13" s="8" t="s">
        <v>14</v>
      </c>
      <c r="W13" s="9">
        <f t="shared" si="15"/>
        <v>80</v>
      </c>
      <c r="X13" s="9">
        <f>444.4/25.4</f>
        <v>17.496062992125985</v>
      </c>
      <c r="Y13" s="15">
        <v>0</v>
      </c>
      <c r="Z13" s="9">
        <f t="shared" si="16"/>
        <v>0.24803149606299213</v>
      </c>
      <c r="AA13" s="9">
        <v>53</v>
      </c>
      <c r="AB13" s="9">
        <v>27</v>
      </c>
      <c r="AC13" s="9">
        <f t="shared" si="8"/>
        <v>225.65788331576664</v>
      </c>
      <c r="AD13" s="10">
        <f t="shared" si="9"/>
        <v>338.48682497364996</v>
      </c>
    </row>
    <row r="14" spans="2:38" ht="18.75" x14ac:dyDescent="0.3">
      <c r="B14" s="8" t="s">
        <v>15</v>
      </c>
      <c r="C14" s="9">
        <f t="shared" si="10"/>
        <v>64</v>
      </c>
      <c r="D14" s="9">
        <f>495.2/25.4</f>
        <v>19.496062992125985</v>
      </c>
      <c r="E14" s="15">
        <v>0</v>
      </c>
      <c r="F14" s="9">
        <f t="shared" si="11"/>
        <v>0.24803149606299213</v>
      </c>
      <c r="G14" s="9">
        <v>37</v>
      </c>
      <c r="H14" s="9">
        <v>27</v>
      </c>
      <c r="I14" s="9">
        <f t="shared" si="12"/>
        <v>174.08295616591235</v>
      </c>
      <c r="J14" s="10">
        <f t="shared" si="3"/>
        <v>299.80953561907126</v>
      </c>
      <c r="L14" s="8" t="s">
        <v>15</v>
      </c>
      <c r="M14" s="9">
        <f t="shared" si="13"/>
        <v>68</v>
      </c>
      <c r="N14" s="9">
        <f>495.2/25.4</f>
        <v>19.496062992125985</v>
      </c>
      <c r="O14" s="15">
        <v>0</v>
      </c>
      <c r="P14" s="9">
        <f t="shared" si="14"/>
        <v>0.24803149606299213</v>
      </c>
      <c r="Q14" s="9">
        <v>41</v>
      </c>
      <c r="R14" s="9">
        <v>27</v>
      </c>
      <c r="S14" s="9">
        <f t="shared" si="5"/>
        <v>193.42550685101372</v>
      </c>
      <c r="T14" s="10">
        <f t="shared" si="6"/>
        <v>319.15208630417266</v>
      </c>
      <c r="V14" s="8" t="s">
        <v>15</v>
      </c>
      <c r="W14" s="9">
        <f t="shared" si="15"/>
        <v>80</v>
      </c>
      <c r="X14" s="9">
        <f>495.2/25.4</f>
        <v>19.496062992125985</v>
      </c>
      <c r="Y14" s="15">
        <v>0</v>
      </c>
      <c r="Z14" s="9">
        <f t="shared" si="16"/>
        <v>0.24803149606299213</v>
      </c>
      <c r="AA14" s="9">
        <v>53</v>
      </c>
      <c r="AB14" s="9">
        <v>27</v>
      </c>
      <c r="AC14" s="9">
        <f t="shared" si="8"/>
        <v>251.45315890631784</v>
      </c>
      <c r="AD14" s="10">
        <f t="shared" si="9"/>
        <v>377.17973835947674</v>
      </c>
      <c r="AF14" s="1" t="s">
        <v>11</v>
      </c>
    </row>
    <row r="15" spans="2:38" x14ac:dyDescent="0.25">
      <c r="B15" s="8" t="s">
        <v>16</v>
      </c>
      <c r="C15" s="9">
        <f t="shared" si="10"/>
        <v>64</v>
      </c>
      <c r="D15" s="9">
        <f>546/25.4</f>
        <v>21.496062992125985</v>
      </c>
      <c r="E15" s="15">
        <v>0</v>
      </c>
      <c r="F15" s="9">
        <f t="shared" si="11"/>
        <v>0.24803149606299213</v>
      </c>
      <c r="G15" s="9">
        <v>37</v>
      </c>
      <c r="H15" s="9">
        <v>27</v>
      </c>
      <c r="I15" s="9">
        <f t="shared" si="12"/>
        <v>191.94122388244779</v>
      </c>
      <c r="J15" s="10">
        <f t="shared" si="3"/>
        <v>330.56544113088228</v>
      </c>
      <c r="L15" s="8" t="s">
        <v>16</v>
      </c>
      <c r="M15" s="9">
        <f t="shared" si="13"/>
        <v>68</v>
      </c>
      <c r="N15" s="9">
        <f>546/25.4</f>
        <v>21.496062992125985</v>
      </c>
      <c r="O15" s="15">
        <v>0</v>
      </c>
      <c r="P15" s="9">
        <f t="shared" si="14"/>
        <v>0.24803149606299213</v>
      </c>
      <c r="Q15" s="9">
        <v>41</v>
      </c>
      <c r="R15" s="9">
        <v>27</v>
      </c>
      <c r="S15" s="9">
        <f t="shared" si="5"/>
        <v>213.26802653605307</v>
      </c>
      <c r="T15" s="10">
        <f t="shared" si="6"/>
        <v>351.89224378448756</v>
      </c>
      <c r="V15" s="8" t="s">
        <v>16</v>
      </c>
      <c r="W15" s="9">
        <f t="shared" si="15"/>
        <v>80</v>
      </c>
      <c r="X15" s="9">
        <f>546/25.4</f>
        <v>21.496062992125985</v>
      </c>
      <c r="Y15" s="15">
        <v>0</v>
      </c>
      <c r="Z15" s="9">
        <f t="shared" si="16"/>
        <v>0.24803149606299213</v>
      </c>
      <c r="AA15" s="9">
        <v>53</v>
      </c>
      <c r="AB15" s="9">
        <v>27</v>
      </c>
      <c r="AC15" s="9">
        <f t="shared" si="8"/>
        <v>277.24843449686898</v>
      </c>
      <c r="AD15" s="10">
        <f t="shared" si="9"/>
        <v>415.87265174530347</v>
      </c>
    </row>
    <row r="16" spans="2:38" x14ac:dyDescent="0.25">
      <c r="B16" s="8" t="s">
        <v>17</v>
      </c>
      <c r="C16" s="9">
        <f t="shared" si="10"/>
        <v>64</v>
      </c>
      <c r="D16" s="9">
        <f>596.8/25.4</f>
        <v>23.496062992125985</v>
      </c>
      <c r="E16" s="15">
        <v>0</v>
      </c>
      <c r="F16" s="9">
        <f t="shared" si="11"/>
        <v>0.24803149606299213</v>
      </c>
      <c r="G16" s="9">
        <v>37</v>
      </c>
      <c r="H16" s="9">
        <v>27</v>
      </c>
      <c r="I16" s="9">
        <f t="shared" si="12"/>
        <v>209.7994915989832</v>
      </c>
      <c r="J16" s="10">
        <f t="shared" si="3"/>
        <v>361.3213466426933</v>
      </c>
      <c r="L16" s="8" t="s">
        <v>17</v>
      </c>
      <c r="M16" s="9">
        <f t="shared" si="13"/>
        <v>68</v>
      </c>
      <c r="N16" s="9">
        <f>596.8/25.4</f>
        <v>23.496062992125985</v>
      </c>
      <c r="O16" s="15">
        <v>0</v>
      </c>
      <c r="P16" s="9">
        <f t="shared" si="14"/>
        <v>0.24803149606299213</v>
      </c>
      <c r="Q16" s="9">
        <v>41</v>
      </c>
      <c r="R16" s="9">
        <v>27</v>
      </c>
      <c r="S16" s="9">
        <f t="shared" si="5"/>
        <v>233.11054622109245</v>
      </c>
      <c r="T16" s="10">
        <f t="shared" si="6"/>
        <v>384.63240126480252</v>
      </c>
      <c r="V16" s="8" t="s">
        <v>17</v>
      </c>
      <c r="W16" s="9">
        <f t="shared" si="15"/>
        <v>80</v>
      </c>
      <c r="X16" s="9">
        <f>596.8/25.4</f>
        <v>23.496062992125985</v>
      </c>
      <c r="Y16" s="15">
        <v>0</v>
      </c>
      <c r="Z16" s="9">
        <f t="shared" si="16"/>
        <v>0.24803149606299213</v>
      </c>
      <c r="AA16" s="9">
        <v>53</v>
      </c>
      <c r="AB16" s="9">
        <v>27</v>
      </c>
      <c r="AC16" s="9">
        <f t="shared" si="8"/>
        <v>303.04371008742021</v>
      </c>
      <c r="AD16" s="10">
        <f t="shared" si="9"/>
        <v>454.56556513113031</v>
      </c>
    </row>
    <row r="17" spans="2:32" x14ac:dyDescent="0.25">
      <c r="B17" s="8" t="s">
        <v>18</v>
      </c>
      <c r="C17" s="9">
        <f t="shared" si="10"/>
        <v>64</v>
      </c>
      <c r="D17" s="9">
        <f>647.6/25.4</f>
        <v>25.496062992125985</v>
      </c>
      <c r="E17" s="15">
        <v>0</v>
      </c>
      <c r="F17" s="9">
        <f t="shared" si="11"/>
        <v>0.24803149606299213</v>
      </c>
      <c r="G17" s="9">
        <v>37</v>
      </c>
      <c r="H17" s="9">
        <v>27</v>
      </c>
      <c r="I17" s="9">
        <f t="shared" si="12"/>
        <v>227.65775931551863</v>
      </c>
      <c r="J17" s="10">
        <f t="shared" si="3"/>
        <v>392.07725215450432</v>
      </c>
      <c r="L17" s="8" t="s">
        <v>18</v>
      </c>
      <c r="M17" s="9">
        <f t="shared" si="13"/>
        <v>68</v>
      </c>
      <c r="N17" s="9">
        <f>647.6/25.4</f>
        <v>25.496062992125985</v>
      </c>
      <c r="O17" s="15">
        <v>0</v>
      </c>
      <c r="P17" s="9">
        <f t="shared" si="14"/>
        <v>0.24803149606299213</v>
      </c>
      <c r="Q17" s="9">
        <v>41</v>
      </c>
      <c r="R17" s="9">
        <v>27</v>
      </c>
      <c r="S17" s="9">
        <f t="shared" si="5"/>
        <v>252.95306590613183</v>
      </c>
      <c r="T17" s="10">
        <f t="shared" si="6"/>
        <v>417.37255874511754</v>
      </c>
      <c r="V17" s="8" t="s">
        <v>18</v>
      </c>
      <c r="W17" s="9">
        <f t="shared" si="15"/>
        <v>80</v>
      </c>
      <c r="X17" s="9">
        <f>647.6/25.4</f>
        <v>25.496062992125985</v>
      </c>
      <c r="Y17" s="15">
        <v>0</v>
      </c>
      <c r="Z17" s="9">
        <f t="shared" si="16"/>
        <v>0.24803149606299213</v>
      </c>
      <c r="AA17" s="9">
        <v>53</v>
      </c>
      <c r="AB17" s="9">
        <v>27</v>
      </c>
      <c r="AC17" s="9">
        <f t="shared" si="8"/>
        <v>328.83898567797138</v>
      </c>
      <c r="AD17" s="10">
        <f t="shared" si="9"/>
        <v>493.2584785169571</v>
      </c>
    </row>
    <row r="18" spans="2:32" x14ac:dyDescent="0.25">
      <c r="B18" s="11" t="s">
        <v>19</v>
      </c>
      <c r="C18" s="12">
        <f>G18+H18</f>
        <v>64</v>
      </c>
      <c r="D18" s="12">
        <f>698.4/25.4</f>
        <v>27.496062992125985</v>
      </c>
      <c r="E18" s="16">
        <v>0</v>
      </c>
      <c r="F18" s="12">
        <f>6.3/25.4</f>
        <v>0.24803149606299213</v>
      </c>
      <c r="G18" s="12">
        <v>37</v>
      </c>
      <c r="H18" s="12">
        <v>27</v>
      </c>
      <c r="I18" s="12">
        <f t="shared" si="12"/>
        <v>245.51602703205407</v>
      </c>
      <c r="J18" s="13">
        <f t="shared" si="3"/>
        <v>422.83315766631534</v>
      </c>
      <c r="L18" s="11" t="s">
        <v>19</v>
      </c>
      <c r="M18" s="12">
        <f>Q18+R18</f>
        <v>68</v>
      </c>
      <c r="N18" s="12">
        <f>698.4/25.4</f>
        <v>27.496062992125985</v>
      </c>
      <c r="O18" s="16">
        <v>0</v>
      </c>
      <c r="P18" s="12">
        <f>6.3/25.4</f>
        <v>0.24803149606299213</v>
      </c>
      <c r="Q18" s="12">
        <v>41</v>
      </c>
      <c r="R18" s="12">
        <v>27</v>
      </c>
      <c r="S18" s="12">
        <f t="shared" si="5"/>
        <v>272.79558559117118</v>
      </c>
      <c r="T18" s="13">
        <f t="shared" si="6"/>
        <v>450.11271622543245</v>
      </c>
      <c r="V18" s="11" t="s">
        <v>19</v>
      </c>
      <c r="W18" s="12">
        <f>AA18+AB18</f>
        <v>80</v>
      </c>
      <c r="X18" s="12">
        <f>698.4/25.4</f>
        <v>27.496062992125985</v>
      </c>
      <c r="Y18" s="16">
        <v>0</v>
      </c>
      <c r="Z18" s="12">
        <f>6.3/25.4</f>
        <v>0.24803149606299213</v>
      </c>
      <c r="AA18" s="12">
        <v>53</v>
      </c>
      <c r="AB18" s="12">
        <v>27</v>
      </c>
      <c r="AC18" s="12">
        <f t="shared" si="8"/>
        <v>354.63426126852255</v>
      </c>
      <c r="AD18" s="13">
        <f t="shared" si="9"/>
        <v>531.95139190278383</v>
      </c>
    </row>
    <row r="19" spans="2:32" x14ac:dyDescent="0.25">
      <c r="B19" s="9"/>
      <c r="C19" s="9"/>
      <c r="D19" s="9"/>
      <c r="E19" s="15"/>
      <c r="F19" s="9"/>
      <c r="G19" s="9"/>
      <c r="H19" s="9"/>
      <c r="I19" s="9"/>
      <c r="J19" s="9"/>
      <c r="L19" s="9"/>
      <c r="M19" s="9"/>
      <c r="N19" s="9"/>
      <c r="O19" s="15"/>
      <c r="P19" s="9"/>
      <c r="Q19" s="9"/>
      <c r="R19" s="9"/>
      <c r="S19" s="9"/>
      <c r="T19" s="9"/>
      <c r="V19" s="9"/>
      <c r="W19" s="9"/>
      <c r="X19" s="9"/>
      <c r="Y19" s="15"/>
      <c r="Z19" s="9"/>
      <c r="AA19" s="9"/>
      <c r="AB19" s="9"/>
      <c r="AC19" s="9"/>
      <c r="AD19" s="9"/>
    </row>
    <row r="21" spans="2:32" x14ac:dyDescent="0.25">
      <c r="B21" s="21" t="s">
        <v>30</v>
      </c>
      <c r="C21" s="22"/>
      <c r="D21" s="22"/>
      <c r="E21" s="22"/>
      <c r="F21" s="22"/>
      <c r="G21" s="22"/>
      <c r="H21" s="22"/>
      <c r="I21" s="22"/>
      <c r="J21" s="23"/>
      <c r="L21" s="21" t="s">
        <v>31</v>
      </c>
      <c r="M21" s="22"/>
      <c r="N21" s="22"/>
      <c r="O21" s="22"/>
      <c r="P21" s="22"/>
      <c r="Q21" s="22"/>
      <c r="R21" s="22"/>
      <c r="S21" s="22"/>
      <c r="T21" s="23"/>
      <c r="V21" s="21" t="s">
        <v>32</v>
      </c>
      <c r="W21" s="22"/>
      <c r="X21" s="22"/>
      <c r="Y21" s="22"/>
      <c r="Z21" s="22"/>
      <c r="AA21" s="22"/>
      <c r="AB21" s="22"/>
      <c r="AC21" s="22"/>
      <c r="AD21" s="23"/>
    </row>
    <row r="22" spans="2:32" x14ac:dyDescent="0.25">
      <c r="B22" s="3" t="s">
        <v>21</v>
      </c>
      <c r="C22" s="4" t="s">
        <v>22</v>
      </c>
      <c r="D22" s="5" t="s">
        <v>23</v>
      </c>
      <c r="E22" s="6" t="s">
        <v>4</v>
      </c>
      <c r="F22" s="6" t="s">
        <v>7</v>
      </c>
      <c r="G22" s="6" t="s">
        <v>24</v>
      </c>
      <c r="H22" s="5" t="s">
        <v>25</v>
      </c>
      <c r="I22" s="6" t="s">
        <v>1</v>
      </c>
      <c r="J22" s="7" t="s">
        <v>2</v>
      </c>
      <c r="L22" s="3" t="s">
        <v>21</v>
      </c>
      <c r="M22" s="4" t="s">
        <v>22</v>
      </c>
      <c r="N22" s="5" t="s">
        <v>23</v>
      </c>
      <c r="O22" s="6" t="s">
        <v>4</v>
      </c>
      <c r="P22" s="6" t="s">
        <v>7</v>
      </c>
      <c r="Q22" s="6" t="s">
        <v>24</v>
      </c>
      <c r="R22" s="5" t="s">
        <v>25</v>
      </c>
      <c r="S22" s="6" t="s">
        <v>1</v>
      </c>
      <c r="T22" s="7" t="s">
        <v>2</v>
      </c>
      <c r="V22" s="3" t="s">
        <v>21</v>
      </c>
      <c r="W22" s="4" t="s">
        <v>22</v>
      </c>
      <c r="X22" s="5" t="s">
        <v>23</v>
      </c>
      <c r="Y22" s="6" t="s">
        <v>4</v>
      </c>
      <c r="Z22" s="6" t="s">
        <v>7</v>
      </c>
      <c r="AA22" s="6" t="s">
        <v>24</v>
      </c>
      <c r="AB22" s="5" t="s">
        <v>25</v>
      </c>
      <c r="AC22" s="6" t="s">
        <v>1</v>
      </c>
      <c r="AD22" s="7" t="s">
        <v>2</v>
      </c>
    </row>
    <row r="23" spans="2:32" x14ac:dyDescent="0.25">
      <c r="B23" s="8" t="s">
        <v>3</v>
      </c>
      <c r="C23" s="9">
        <f t="shared" ref="C23:C24" si="17">G23+H23</f>
        <v>37</v>
      </c>
      <c r="D23" s="9">
        <v>7.74</v>
      </c>
      <c r="E23" s="15">
        <v>0</v>
      </c>
      <c r="F23" s="9">
        <f t="shared" ref="F23:F24" si="18">6.3/25.4</f>
        <v>0.24803149606299213</v>
      </c>
      <c r="G23" s="9">
        <v>37</v>
      </c>
      <c r="H23" s="9">
        <v>0</v>
      </c>
      <c r="J23" s="10">
        <f t="shared" ref="J23:J36" si="19">(2*E23+(G23-1)*F23)*D23</f>
        <v>69.111496062992131</v>
      </c>
      <c r="L23" s="8" t="s">
        <v>6</v>
      </c>
      <c r="M23" s="9">
        <f>Q23+R23</f>
        <v>41</v>
      </c>
      <c r="N23" s="9">
        <f>221/25.4</f>
        <v>8.7007874015748037</v>
      </c>
      <c r="O23" s="15">
        <v>0</v>
      </c>
      <c r="P23" s="9">
        <f>6.3/25.4</f>
        <v>0.24803149606299213</v>
      </c>
      <c r="Q23" s="9">
        <v>41</v>
      </c>
      <c r="R23" s="9">
        <v>0</v>
      </c>
      <c r="T23" s="10">
        <f t="shared" ref="T23:T34" si="20">(2*O23+(Q23-1)*P23)*N23</f>
        <v>86.322772645545299</v>
      </c>
      <c r="V23" s="8" t="s">
        <v>6</v>
      </c>
      <c r="W23" s="9">
        <f>AA23+AB23</f>
        <v>53</v>
      </c>
      <c r="X23" s="9">
        <f>221/25.4</f>
        <v>8.7007874015748037</v>
      </c>
      <c r="Y23" s="15">
        <v>0</v>
      </c>
      <c r="Z23" s="9">
        <f>6.3/25.4</f>
        <v>0.24803149606299213</v>
      </c>
      <c r="AA23" s="9">
        <v>53</v>
      </c>
      <c r="AB23" s="9">
        <v>0</v>
      </c>
      <c r="AD23" s="10">
        <f t="shared" ref="AD23:AD34" si="21">(2*Y23+(AA23-1)*Z23)*X23</f>
        <v>112.21960443920889</v>
      </c>
    </row>
    <row r="24" spans="2:32" x14ac:dyDescent="0.25">
      <c r="B24" s="8" t="s">
        <v>5</v>
      </c>
      <c r="C24" s="9">
        <f t="shared" si="17"/>
        <v>37</v>
      </c>
      <c r="D24" s="9">
        <v>9.74</v>
      </c>
      <c r="E24" s="15">
        <v>0</v>
      </c>
      <c r="F24" s="9">
        <f t="shared" si="18"/>
        <v>0.24803149606299213</v>
      </c>
      <c r="G24" s="9">
        <v>37</v>
      </c>
      <c r="H24" s="9">
        <v>0</v>
      </c>
      <c r="J24" s="10">
        <f t="shared" si="19"/>
        <v>86.969763779527568</v>
      </c>
      <c r="L24" s="8" t="s">
        <v>8</v>
      </c>
      <c r="M24" s="9">
        <f t="shared" ref="M24:M33" si="22">Q24+R24</f>
        <v>41</v>
      </c>
      <c r="N24" s="9">
        <f>246.4/25.4</f>
        <v>9.7007874015748037</v>
      </c>
      <c r="O24" s="15">
        <v>0</v>
      </c>
      <c r="P24" s="9">
        <f t="shared" ref="P24:P33" si="23">6.3/25.4</f>
        <v>0.24803149606299213</v>
      </c>
      <c r="Q24" s="9">
        <v>41</v>
      </c>
      <c r="R24" s="9">
        <v>0</v>
      </c>
      <c r="T24" s="10">
        <f t="shared" si="20"/>
        <v>96.244032488064988</v>
      </c>
      <c r="V24" s="8" t="s">
        <v>8</v>
      </c>
      <c r="W24" s="9">
        <f t="shared" ref="W24:W33" si="24">AA24+AB24</f>
        <v>53</v>
      </c>
      <c r="X24" s="9">
        <f>246.4/25.4</f>
        <v>9.7007874015748037</v>
      </c>
      <c r="Y24" s="15">
        <v>0</v>
      </c>
      <c r="Z24" s="9">
        <f t="shared" ref="Z24:Z33" si="25">6.3/25.4</f>
        <v>0.24803149606299213</v>
      </c>
      <c r="AA24" s="9">
        <v>53</v>
      </c>
      <c r="AB24" s="9">
        <v>0</v>
      </c>
      <c r="AD24" s="10">
        <f t="shared" si="21"/>
        <v>125.11724223448448</v>
      </c>
    </row>
    <row r="25" spans="2:32" x14ac:dyDescent="0.25">
      <c r="B25" s="8" t="s">
        <v>6</v>
      </c>
      <c r="C25" s="9">
        <f>G25+H25</f>
        <v>37</v>
      </c>
      <c r="D25" s="9">
        <f>221/25.4</f>
        <v>8.7007874015748037</v>
      </c>
      <c r="E25" s="15">
        <v>0</v>
      </c>
      <c r="F25" s="9">
        <f>6.3/25.4</f>
        <v>0.24803149606299213</v>
      </c>
      <c r="G25" s="9">
        <v>37</v>
      </c>
      <c r="H25" s="9">
        <v>0</v>
      </c>
      <c r="J25" s="10">
        <f t="shared" si="19"/>
        <v>77.690495380990768</v>
      </c>
      <c r="L25" s="8" t="s">
        <v>9</v>
      </c>
      <c r="M25" s="9">
        <f t="shared" si="22"/>
        <v>41</v>
      </c>
      <c r="N25" s="9">
        <f>297.2/25.4</f>
        <v>11.700787401574804</v>
      </c>
      <c r="O25" s="15">
        <v>0</v>
      </c>
      <c r="P25" s="9">
        <f t="shared" si="23"/>
        <v>0.24803149606299213</v>
      </c>
      <c r="Q25" s="9">
        <v>41</v>
      </c>
      <c r="R25" s="9">
        <v>0</v>
      </c>
      <c r="T25" s="10">
        <f t="shared" si="20"/>
        <v>116.08655217310435</v>
      </c>
      <c r="V25" s="8" t="s">
        <v>9</v>
      </c>
      <c r="W25" s="9">
        <f t="shared" si="24"/>
        <v>53</v>
      </c>
      <c r="X25" s="9">
        <f>297.2/25.4</f>
        <v>11.700787401574804</v>
      </c>
      <c r="Y25" s="15">
        <v>0</v>
      </c>
      <c r="Z25" s="9">
        <f t="shared" si="25"/>
        <v>0.24803149606299213</v>
      </c>
      <c r="AA25" s="9">
        <v>53</v>
      </c>
      <c r="AB25" s="9">
        <v>0</v>
      </c>
      <c r="AD25" s="10">
        <f t="shared" si="21"/>
        <v>150.91251782503565</v>
      </c>
    </row>
    <row r="26" spans="2:32" x14ac:dyDescent="0.25">
      <c r="B26" s="8" t="s">
        <v>8</v>
      </c>
      <c r="C26" s="9">
        <f t="shared" ref="C26:C35" si="26">G26+H26</f>
        <v>37</v>
      </c>
      <c r="D26" s="9">
        <f>246.4/25.4</f>
        <v>9.7007874015748037</v>
      </c>
      <c r="E26" s="15">
        <v>0</v>
      </c>
      <c r="F26" s="9">
        <f t="shared" ref="F26:F35" si="27">6.3/25.4</f>
        <v>0.24803149606299213</v>
      </c>
      <c r="G26" s="9">
        <v>37</v>
      </c>
      <c r="H26" s="9">
        <v>0</v>
      </c>
      <c r="J26" s="10">
        <f t="shared" si="19"/>
        <v>86.619629239258487</v>
      </c>
      <c r="L26" s="8" t="s">
        <v>10</v>
      </c>
      <c r="M26" s="9">
        <f t="shared" si="22"/>
        <v>41</v>
      </c>
      <c r="N26" s="9">
        <f>292/25.4</f>
        <v>11.496062992125985</v>
      </c>
      <c r="O26" s="15">
        <v>0</v>
      </c>
      <c r="P26" s="9">
        <f t="shared" si="23"/>
        <v>0.24803149606299213</v>
      </c>
      <c r="Q26" s="9">
        <v>41</v>
      </c>
      <c r="R26" s="9">
        <v>0</v>
      </c>
      <c r="T26" s="10">
        <f t="shared" si="20"/>
        <v>114.05542811085623</v>
      </c>
      <c r="V26" s="8" t="s">
        <v>10</v>
      </c>
      <c r="W26" s="9">
        <f t="shared" si="24"/>
        <v>53</v>
      </c>
      <c r="X26" s="9">
        <f>292/25.4</f>
        <v>11.496062992125985</v>
      </c>
      <c r="Y26" s="15">
        <v>0</v>
      </c>
      <c r="Z26" s="9">
        <f t="shared" si="25"/>
        <v>0.24803149606299213</v>
      </c>
      <c r="AA26" s="9">
        <v>53</v>
      </c>
      <c r="AB26" s="9">
        <v>0</v>
      </c>
      <c r="AD26" s="10">
        <f t="shared" si="21"/>
        <v>148.2720565441131</v>
      </c>
    </row>
    <row r="27" spans="2:32" x14ac:dyDescent="0.25">
      <c r="B27" s="8" t="s">
        <v>9</v>
      </c>
      <c r="C27" s="9">
        <f t="shared" si="26"/>
        <v>37</v>
      </c>
      <c r="D27" s="9">
        <f>297.2/25.4</f>
        <v>11.700787401574804</v>
      </c>
      <c r="E27" s="15">
        <v>0</v>
      </c>
      <c r="F27" s="9">
        <f t="shared" si="27"/>
        <v>0.24803149606299213</v>
      </c>
      <c r="G27" s="9">
        <v>37</v>
      </c>
      <c r="H27" s="9">
        <v>0</v>
      </c>
      <c r="J27" s="10">
        <f t="shared" si="19"/>
        <v>104.47789695579392</v>
      </c>
      <c r="L27" s="8" t="s">
        <v>12</v>
      </c>
      <c r="M27" s="9">
        <f t="shared" si="22"/>
        <v>41</v>
      </c>
      <c r="N27" s="9">
        <f>342.8/25.4</f>
        <v>13.496062992125985</v>
      </c>
      <c r="O27" s="15">
        <v>0</v>
      </c>
      <c r="P27" s="9">
        <f t="shared" si="23"/>
        <v>0.24803149606299213</v>
      </c>
      <c r="Q27" s="9">
        <v>41</v>
      </c>
      <c r="R27" s="9">
        <v>0</v>
      </c>
      <c r="T27" s="10">
        <f t="shared" si="20"/>
        <v>133.89794779589559</v>
      </c>
      <c r="V27" s="8" t="s">
        <v>12</v>
      </c>
      <c r="W27" s="9">
        <f t="shared" si="24"/>
        <v>53</v>
      </c>
      <c r="X27" s="9">
        <f>342.8/25.4</f>
        <v>13.496062992125985</v>
      </c>
      <c r="Y27" s="15">
        <v>0</v>
      </c>
      <c r="Z27" s="9">
        <f t="shared" si="25"/>
        <v>0.24803149606299213</v>
      </c>
      <c r="AA27" s="9">
        <v>53</v>
      </c>
      <c r="AB27" s="9">
        <v>0</v>
      </c>
      <c r="AD27" s="10">
        <f t="shared" si="21"/>
        <v>174.06733213466427</v>
      </c>
    </row>
    <row r="28" spans="2:32" x14ac:dyDescent="0.25">
      <c r="B28" s="8" t="s">
        <v>10</v>
      </c>
      <c r="C28" s="9">
        <f t="shared" si="26"/>
        <v>37</v>
      </c>
      <c r="D28" s="9">
        <f>292/25.4</f>
        <v>11.496062992125985</v>
      </c>
      <c r="E28" s="15">
        <v>0</v>
      </c>
      <c r="F28" s="9">
        <f t="shared" si="27"/>
        <v>0.24803149606299213</v>
      </c>
      <c r="G28" s="9">
        <v>37</v>
      </c>
      <c r="H28" s="9">
        <v>0</v>
      </c>
      <c r="J28" s="10">
        <f t="shared" si="19"/>
        <v>102.6498852997706</v>
      </c>
      <c r="L28" s="8" t="s">
        <v>13</v>
      </c>
      <c r="M28" s="9">
        <f t="shared" si="22"/>
        <v>41</v>
      </c>
      <c r="N28" s="9">
        <f>393.6/25.4</f>
        <v>15.496062992125985</v>
      </c>
      <c r="O28" s="15">
        <v>0</v>
      </c>
      <c r="P28" s="9">
        <f t="shared" si="23"/>
        <v>0.24803149606299213</v>
      </c>
      <c r="Q28" s="9">
        <v>41</v>
      </c>
      <c r="R28" s="9">
        <v>0</v>
      </c>
      <c r="T28" s="10">
        <f t="shared" si="20"/>
        <v>153.74046748093497</v>
      </c>
      <c r="V28" s="8" t="s">
        <v>13</v>
      </c>
      <c r="W28" s="9">
        <f t="shared" si="24"/>
        <v>53</v>
      </c>
      <c r="X28" s="9">
        <f>393.6/25.4</f>
        <v>15.496062992125985</v>
      </c>
      <c r="Y28" s="15">
        <v>0</v>
      </c>
      <c r="Z28" s="9">
        <f t="shared" si="25"/>
        <v>0.24803149606299213</v>
      </c>
      <c r="AA28" s="9">
        <v>53</v>
      </c>
      <c r="AB28" s="9">
        <v>0</v>
      </c>
      <c r="AD28" s="10">
        <f t="shared" si="21"/>
        <v>199.86260772521547</v>
      </c>
    </row>
    <row r="29" spans="2:32" x14ac:dyDescent="0.25">
      <c r="B29" s="8" t="s">
        <v>12</v>
      </c>
      <c r="C29" s="9">
        <f t="shared" si="26"/>
        <v>37</v>
      </c>
      <c r="D29" s="9">
        <f>342.8/25.4</f>
        <v>13.496062992125985</v>
      </c>
      <c r="E29" s="15">
        <v>0</v>
      </c>
      <c r="F29" s="9">
        <f t="shared" si="27"/>
        <v>0.24803149606299213</v>
      </c>
      <c r="G29" s="9">
        <v>37</v>
      </c>
      <c r="H29" s="9">
        <v>0</v>
      </c>
      <c r="J29" s="10">
        <f t="shared" si="19"/>
        <v>120.50815301630604</v>
      </c>
      <c r="L29" s="8" t="s">
        <v>14</v>
      </c>
      <c r="M29" s="9">
        <f t="shared" si="22"/>
        <v>41</v>
      </c>
      <c r="N29" s="9">
        <f>444.4/25.4</f>
        <v>17.496062992125985</v>
      </c>
      <c r="O29" s="15">
        <v>0</v>
      </c>
      <c r="P29" s="9">
        <f t="shared" si="23"/>
        <v>0.24803149606299213</v>
      </c>
      <c r="Q29" s="9">
        <v>41</v>
      </c>
      <c r="R29" s="9">
        <v>0</v>
      </c>
      <c r="T29" s="10">
        <f t="shared" si="20"/>
        <v>173.58298716597434</v>
      </c>
      <c r="V29" s="8" t="s">
        <v>14</v>
      </c>
      <c r="W29" s="9">
        <f t="shared" si="24"/>
        <v>53</v>
      </c>
      <c r="X29" s="9">
        <f>444.4/25.4</f>
        <v>17.496062992125985</v>
      </c>
      <c r="Y29" s="15">
        <v>0</v>
      </c>
      <c r="Z29" s="9">
        <f t="shared" si="25"/>
        <v>0.24803149606299213</v>
      </c>
      <c r="AA29" s="9">
        <v>53</v>
      </c>
      <c r="AB29" s="9">
        <v>0</v>
      </c>
      <c r="AD29" s="10">
        <f t="shared" si="21"/>
        <v>225.65788331576664</v>
      </c>
    </row>
    <row r="30" spans="2:32" ht="18.75" x14ac:dyDescent="0.3">
      <c r="B30" s="8" t="s">
        <v>13</v>
      </c>
      <c r="C30" s="9">
        <f t="shared" si="26"/>
        <v>37</v>
      </c>
      <c r="D30" s="9">
        <f>393.6/25.4</f>
        <v>15.496062992125985</v>
      </c>
      <c r="E30" s="15">
        <v>0</v>
      </c>
      <c r="F30" s="9">
        <f t="shared" si="27"/>
        <v>0.24803149606299213</v>
      </c>
      <c r="G30" s="9">
        <v>37</v>
      </c>
      <c r="H30" s="9">
        <v>0</v>
      </c>
      <c r="J30" s="10">
        <f t="shared" si="19"/>
        <v>138.36642073284148</v>
      </c>
      <c r="L30" s="8" t="s">
        <v>15</v>
      </c>
      <c r="M30" s="9">
        <f t="shared" si="22"/>
        <v>41</v>
      </c>
      <c r="N30" s="9">
        <f>495.2/25.4</f>
        <v>19.496062992125985</v>
      </c>
      <c r="O30" s="15">
        <v>0</v>
      </c>
      <c r="P30" s="9">
        <f t="shared" si="23"/>
        <v>0.24803149606299213</v>
      </c>
      <c r="Q30" s="9">
        <v>41</v>
      </c>
      <c r="R30" s="9">
        <v>0</v>
      </c>
      <c r="T30" s="10">
        <f t="shared" si="20"/>
        <v>193.42550685101372</v>
      </c>
      <c r="V30" s="8" t="s">
        <v>15</v>
      </c>
      <c r="W30" s="9">
        <f t="shared" si="24"/>
        <v>53</v>
      </c>
      <c r="X30" s="9">
        <f>495.2/25.4</f>
        <v>19.496062992125985</v>
      </c>
      <c r="Y30" s="15">
        <v>0</v>
      </c>
      <c r="Z30" s="9">
        <f t="shared" si="25"/>
        <v>0.24803149606299213</v>
      </c>
      <c r="AA30" s="9">
        <v>53</v>
      </c>
      <c r="AB30" s="9">
        <v>0</v>
      </c>
      <c r="AD30" s="10">
        <f t="shared" si="21"/>
        <v>251.45315890631784</v>
      </c>
      <c r="AF30" s="1" t="s">
        <v>20</v>
      </c>
    </row>
    <row r="31" spans="2:32" x14ac:dyDescent="0.25">
      <c r="B31" s="8" t="s">
        <v>14</v>
      </c>
      <c r="C31" s="9">
        <f t="shared" si="26"/>
        <v>37</v>
      </c>
      <c r="D31" s="9">
        <f>444.4/25.4</f>
        <v>17.496062992125985</v>
      </c>
      <c r="E31" s="15">
        <v>0</v>
      </c>
      <c r="F31" s="9">
        <f t="shared" si="27"/>
        <v>0.24803149606299213</v>
      </c>
      <c r="G31" s="9">
        <v>37</v>
      </c>
      <c r="H31" s="9">
        <v>0</v>
      </c>
      <c r="J31" s="10">
        <f t="shared" si="19"/>
        <v>156.22468844937691</v>
      </c>
      <c r="L31" s="8" t="s">
        <v>16</v>
      </c>
      <c r="M31" s="9">
        <f t="shared" si="22"/>
        <v>41</v>
      </c>
      <c r="N31" s="9">
        <f>546/25.4</f>
        <v>21.496062992125985</v>
      </c>
      <c r="O31" s="15">
        <v>0</v>
      </c>
      <c r="P31" s="9">
        <f t="shared" si="23"/>
        <v>0.24803149606299213</v>
      </c>
      <c r="Q31" s="9">
        <v>41</v>
      </c>
      <c r="R31" s="9">
        <v>0</v>
      </c>
      <c r="T31" s="10">
        <f t="shared" si="20"/>
        <v>213.26802653605307</v>
      </c>
      <c r="V31" s="8" t="s">
        <v>16</v>
      </c>
      <c r="W31" s="9">
        <f t="shared" si="24"/>
        <v>53</v>
      </c>
      <c r="X31" s="9">
        <f>546/25.4</f>
        <v>21.496062992125985</v>
      </c>
      <c r="Y31" s="15">
        <v>0</v>
      </c>
      <c r="Z31" s="9">
        <f t="shared" si="25"/>
        <v>0.24803149606299213</v>
      </c>
      <c r="AA31" s="9">
        <v>53</v>
      </c>
      <c r="AB31" s="9">
        <v>0</v>
      </c>
      <c r="AD31" s="10">
        <f t="shared" si="21"/>
        <v>277.24843449686898</v>
      </c>
    </row>
    <row r="32" spans="2:32" x14ac:dyDescent="0.25">
      <c r="B32" s="8" t="s">
        <v>15</v>
      </c>
      <c r="C32" s="9">
        <f t="shared" si="26"/>
        <v>37</v>
      </c>
      <c r="D32" s="9">
        <f>495.2/25.4</f>
        <v>19.496062992125985</v>
      </c>
      <c r="E32" s="15">
        <v>0</v>
      </c>
      <c r="F32" s="9">
        <f t="shared" si="27"/>
        <v>0.24803149606299213</v>
      </c>
      <c r="G32" s="9">
        <v>37</v>
      </c>
      <c r="H32" s="9">
        <v>0</v>
      </c>
      <c r="J32" s="10">
        <f t="shared" si="19"/>
        <v>174.08295616591235</v>
      </c>
      <c r="L32" s="8" t="s">
        <v>17</v>
      </c>
      <c r="M32" s="9">
        <f t="shared" si="22"/>
        <v>41</v>
      </c>
      <c r="N32" s="9">
        <f>596.8/25.4</f>
        <v>23.496062992125985</v>
      </c>
      <c r="O32" s="15">
        <v>0</v>
      </c>
      <c r="P32" s="9">
        <f t="shared" si="23"/>
        <v>0.24803149606299213</v>
      </c>
      <c r="Q32" s="9">
        <v>41</v>
      </c>
      <c r="R32" s="9">
        <v>0</v>
      </c>
      <c r="T32" s="10">
        <f t="shared" si="20"/>
        <v>233.11054622109245</v>
      </c>
      <c r="V32" s="8" t="s">
        <v>17</v>
      </c>
      <c r="W32" s="9">
        <f t="shared" si="24"/>
        <v>53</v>
      </c>
      <c r="X32" s="9">
        <f>596.8/25.4</f>
        <v>23.496062992125985</v>
      </c>
      <c r="Y32" s="15">
        <v>0</v>
      </c>
      <c r="Z32" s="9">
        <f t="shared" si="25"/>
        <v>0.24803149606299213</v>
      </c>
      <c r="AA32" s="9">
        <v>53</v>
      </c>
      <c r="AB32" s="9">
        <v>0</v>
      </c>
      <c r="AD32" s="10">
        <f t="shared" si="21"/>
        <v>303.04371008742021</v>
      </c>
    </row>
    <row r="33" spans="2:30" x14ac:dyDescent="0.25">
      <c r="B33" s="8" t="s">
        <v>16</v>
      </c>
      <c r="C33" s="9">
        <f t="shared" si="26"/>
        <v>37</v>
      </c>
      <c r="D33" s="9">
        <f>546/25.4</f>
        <v>21.496062992125985</v>
      </c>
      <c r="E33" s="15">
        <v>0</v>
      </c>
      <c r="F33" s="9">
        <f t="shared" si="27"/>
        <v>0.24803149606299213</v>
      </c>
      <c r="G33" s="9">
        <v>37</v>
      </c>
      <c r="H33" s="9">
        <v>0</v>
      </c>
      <c r="J33" s="10">
        <f t="shared" si="19"/>
        <v>191.94122388244779</v>
      </c>
      <c r="L33" s="8" t="s">
        <v>18</v>
      </c>
      <c r="M33" s="9">
        <f t="shared" si="22"/>
        <v>41</v>
      </c>
      <c r="N33" s="9">
        <f>647.6/25.4</f>
        <v>25.496062992125985</v>
      </c>
      <c r="O33" s="15">
        <v>0</v>
      </c>
      <c r="P33" s="9">
        <f t="shared" si="23"/>
        <v>0.24803149606299213</v>
      </c>
      <c r="Q33" s="9">
        <v>41</v>
      </c>
      <c r="R33" s="9">
        <v>0</v>
      </c>
      <c r="T33" s="10">
        <f t="shared" si="20"/>
        <v>252.95306590613183</v>
      </c>
      <c r="V33" s="8" t="s">
        <v>18</v>
      </c>
      <c r="W33" s="9">
        <f t="shared" si="24"/>
        <v>53</v>
      </c>
      <c r="X33" s="9">
        <f>647.6/25.4</f>
        <v>25.496062992125985</v>
      </c>
      <c r="Y33" s="15">
        <v>0</v>
      </c>
      <c r="Z33" s="9">
        <f t="shared" si="25"/>
        <v>0.24803149606299213</v>
      </c>
      <c r="AA33" s="9">
        <v>53</v>
      </c>
      <c r="AB33" s="9">
        <v>0</v>
      </c>
      <c r="AD33" s="10">
        <f t="shared" si="21"/>
        <v>328.83898567797138</v>
      </c>
    </row>
    <row r="34" spans="2:30" x14ac:dyDescent="0.25">
      <c r="B34" s="8" t="s">
        <v>17</v>
      </c>
      <c r="C34" s="9">
        <f t="shared" si="26"/>
        <v>37</v>
      </c>
      <c r="D34" s="9">
        <f>596.8/25.4</f>
        <v>23.496062992125985</v>
      </c>
      <c r="E34" s="15">
        <v>0</v>
      </c>
      <c r="F34" s="9">
        <f t="shared" si="27"/>
        <v>0.24803149606299213</v>
      </c>
      <c r="G34" s="9">
        <v>37</v>
      </c>
      <c r="H34" s="9">
        <v>0</v>
      </c>
      <c r="J34" s="10">
        <f t="shared" si="19"/>
        <v>209.7994915989832</v>
      </c>
      <c r="L34" s="11" t="s">
        <v>19</v>
      </c>
      <c r="M34" s="12">
        <f>Q34+R34</f>
        <v>41</v>
      </c>
      <c r="N34" s="12">
        <f>698.4/25.4</f>
        <v>27.496062992125985</v>
      </c>
      <c r="O34" s="16">
        <v>0</v>
      </c>
      <c r="P34" s="12">
        <f>6.3/25.4</f>
        <v>0.24803149606299213</v>
      </c>
      <c r="Q34" s="12">
        <v>41</v>
      </c>
      <c r="R34" s="12">
        <v>0</v>
      </c>
      <c r="S34" s="19"/>
      <c r="T34" s="13">
        <f t="shared" si="20"/>
        <v>272.79558559117118</v>
      </c>
      <c r="V34" s="11" t="s">
        <v>19</v>
      </c>
      <c r="W34" s="12">
        <f>AA34+AB34</f>
        <v>53</v>
      </c>
      <c r="X34" s="12">
        <f>698.4/25.4</f>
        <v>27.496062992125985</v>
      </c>
      <c r="Y34" s="16">
        <v>0</v>
      </c>
      <c r="Z34" s="12">
        <f>6.3/25.4</f>
        <v>0.24803149606299213</v>
      </c>
      <c r="AA34" s="12">
        <v>53</v>
      </c>
      <c r="AB34" s="12">
        <v>0</v>
      </c>
      <c r="AC34" s="19"/>
      <c r="AD34" s="13">
        <f t="shared" si="21"/>
        <v>354.63426126852255</v>
      </c>
    </row>
    <row r="35" spans="2:30" x14ac:dyDescent="0.25">
      <c r="B35" s="8" t="s">
        <v>18</v>
      </c>
      <c r="C35" s="9">
        <f t="shared" si="26"/>
        <v>37</v>
      </c>
      <c r="D35" s="9">
        <f>647.6/25.4</f>
        <v>25.496062992125985</v>
      </c>
      <c r="E35" s="15">
        <v>0</v>
      </c>
      <c r="F35" s="9">
        <f t="shared" si="27"/>
        <v>0.24803149606299213</v>
      </c>
      <c r="G35" s="9">
        <v>37</v>
      </c>
      <c r="H35" s="9">
        <v>0</v>
      </c>
      <c r="J35" s="10">
        <f t="shared" si="19"/>
        <v>227.65775931551863</v>
      </c>
      <c r="L35" s="9"/>
      <c r="M35" s="9"/>
      <c r="N35" s="9"/>
      <c r="O35" s="15"/>
      <c r="P35" s="9"/>
      <c r="Q35" s="9"/>
      <c r="R35" s="9"/>
      <c r="S35" s="9"/>
      <c r="T35" s="9"/>
      <c r="V35" s="9"/>
      <c r="W35" s="9"/>
      <c r="X35" s="9"/>
      <c r="Y35" s="15"/>
      <c r="Z35" s="9"/>
      <c r="AA35" s="9"/>
      <c r="AB35" s="9"/>
      <c r="AC35" s="9"/>
      <c r="AD35" s="9"/>
    </row>
    <row r="36" spans="2:30" x14ac:dyDescent="0.25">
      <c r="B36" s="11" t="s">
        <v>19</v>
      </c>
      <c r="C36" s="12">
        <f>G36+H36</f>
        <v>37</v>
      </c>
      <c r="D36" s="12">
        <f>698.4/25.4</f>
        <v>27.496062992125985</v>
      </c>
      <c r="E36" s="16">
        <v>0</v>
      </c>
      <c r="F36" s="12">
        <f>6.3/25.4</f>
        <v>0.24803149606299213</v>
      </c>
      <c r="G36" s="12">
        <v>37</v>
      </c>
      <c r="H36" s="12">
        <v>0</v>
      </c>
      <c r="I36" s="19"/>
      <c r="J36" s="13">
        <f t="shared" si="19"/>
        <v>245.51602703205407</v>
      </c>
      <c r="L36" s="9"/>
      <c r="M36" s="9"/>
      <c r="N36" s="9"/>
      <c r="O36" s="15"/>
      <c r="P36" s="9"/>
      <c r="Q36" s="9"/>
      <c r="R36" s="9"/>
      <c r="S36" s="9"/>
      <c r="T36" s="9"/>
      <c r="V36" s="9"/>
      <c r="W36" s="9"/>
      <c r="X36" s="9"/>
      <c r="Y36" s="15"/>
      <c r="Z36" s="9"/>
      <c r="AA36" s="9"/>
      <c r="AB36" s="9"/>
      <c r="AC36" s="9"/>
      <c r="AD36" s="9"/>
    </row>
    <row r="37" spans="2:30" x14ac:dyDescent="0.25">
      <c r="B37" s="9"/>
      <c r="C37" s="9"/>
      <c r="D37" s="9"/>
      <c r="E37" s="15"/>
      <c r="F37" s="9"/>
      <c r="G37" s="9"/>
      <c r="H37" s="9"/>
      <c r="I37" s="9"/>
      <c r="J37" s="9"/>
      <c r="L37" s="9"/>
      <c r="M37" s="9"/>
      <c r="N37" s="9"/>
      <c r="O37" s="15"/>
      <c r="P37" s="9"/>
      <c r="Q37" s="9"/>
      <c r="R37" s="9"/>
      <c r="S37" s="9"/>
      <c r="T37" s="9"/>
      <c r="V37" s="9"/>
      <c r="W37" s="9"/>
      <c r="X37" s="9"/>
      <c r="Y37" s="15"/>
      <c r="Z37" s="9"/>
      <c r="AA37" s="9"/>
      <c r="AB37" s="9"/>
      <c r="AC37" s="9"/>
      <c r="AD37" s="9"/>
    </row>
    <row r="39" spans="2:30" x14ac:dyDescent="0.25">
      <c r="B39" s="21" t="s">
        <v>37</v>
      </c>
      <c r="C39" s="22"/>
      <c r="D39" s="22"/>
      <c r="E39" s="22"/>
      <c r="F39" s="22"/>
      <c r="G39" s="22"/>
      <c r="H39" s="22"/>
      <c r="I39" s="22"/>
      <c r="J39" s="23"/>
      <c r="L39" s="21" t="s">
        <v>38</v>
      </c>
      <c r="M39" s="22"/>
      <c r="N39" s="22"/>
      <c r="O39" s="22"/>
      <c r="P39" s="22"/>
      <c r="Q39" s="22"/>
      <c r="R39" s="22"/>
      <c r="S39" s="22"/>
      <c r="T39" s="23"/>
      <c r="V39" s="21" t="s">
        <v>39</v>
      </c>
      <c r="W39" s="22"/>
      <c r="X39" s="22"/>
      <c r="Y39" s="22"/>
      <c r="Z39" s="22"/>
      <c r="AA39" s="22"/>
      <c r="AB39" s="22"/>
      <c r="AC39" s="22"/>
      <c r="AD39" s="23"/>
    </row>
    <row r="40" spans="2:30" x14ac:dyDescent="0.25">
      <c r="B40" s="3" t="s">
        <v>21</v>
      </c>
      <c r="C40" s="4" t="s">
        <v>22</v>
      </c>
      <c r="D40" s="5" t="s">
        <v>23</v>
      </c>
      <c r="E40" s="6" t="s">
        <v>4</v>
      </c>
      <c r="F40" s="6" t="s">
        <v>7</v>
      </c>
      <c r="G40" s="6" t="s">
        <v>24</v>
      </c>
      <c r="H40" s="5" t="s">
        <v>25</v>
      </c>
      <c r="I40" s="6" t="s">
        <v>1</v>
      </c>
      <c r="J40" s="7" t="s">
        <v>2</v>
      </c>
      <c r="L40" s="3" t="s">
        <v>21</v>
      </c>
      <c r="M40" s="4" t="s">
        <v>22</v>
      </c>
      <c r="N40" s="5" t="s">
        <v>23</v>
      </c>
      <c r="O40" s="6" t="s">
        <v>4</v>
      </c>
      <c r="P40" s="6" t="s">
        <v>7</v>
      </c>
      <c r="Q40" s="6" t="s">
        <v>24</v>
      </c>
      <c r="R40" s="5" t="s">
        <v>25</v>
      </c>
      <c r="S40" s="6" t="s">
        <v>1</v>
      </c>
      <c r="T40" s="7" t="s">
        <v>2</v>
      </c>
      <c r="V40" s="3" t="s">
        <v>21</v>
      </c>
      <c r="W40" s="4" t="s">
        <v>22</v>
      </c>
      <c r="X40" s="5" t="s">
        <v>23</v>
      </c>
      <c r="Y40" s="6" t="s">
        <v>4</v>
      </c>
      <c r="Z40" s="6" t="s">
        <v>7</v>
      </c>
      <c r="AA40" s="6" t="s">
        <v>24</v>
      </c>
      <c r="AB40" s="5" t="s">
        <v>25</v>
      </c>
      <c r="AC40" s="6" t="s">
        <v>1</v>
      </c>
      <c r="AD40" s="7" t="s">
        <v>2</v>
      </c>
    </row>
    <row r="41" spans="2:30" x14ac:dyDescent="0.25">
      <c r="B41" s="8" t="s">
        <v>6</v>
      </c>
      <c r="C41" s="9">
        <f>G41+H41</f>
        <v>27</v>
      </c>
      <c r="D41" s="9">
        <f>221/25.4</f>
        <v>8.7007874015748037</v>
      </c>
      <c r="E41" s="15">
        <v>0</v>
      </c>
      <c r="F41" s="9">
        <f>6.3/25.4</f>
        <v>0.24803149606299213</v>
      </c>
      <c r="G41" s="9">
        <v>0</v>
      </c>
      <c r="H41" s="9">
        <v>27</v>
      </c>
      <c r="I41" s="9"/>
      <c r="J41" s="10">
        <f t="shared" ref="J41:J52" si="28">((2*E41+(H41-1)*F41)*D41)+I41</f>
        <v>56.109802219604447</v>
      </c>
      <c r="L41" s="8" t="s">
        <v>6</v>
      </c>
      <c r="M41" s="9">
        <f>Q41+R41</f>
        <v>27</v>
      </c>
      <c r="N41" s="9">
        <f>221/25.4</f>
        <v>8.7007874015748037</v>
      </c>
      <c r="O41" s="15">
        <v>0</v>
      </c>
      <c r="P41" s="9">
        <f>6.3/25.4</f>
        <v>0.24803149606299213</v>
      </c>
      <c r="Q41" s="9">
        <v>0</v>
      </c>
      <c r="R41" s="9">
        <v>27</v>
      </c>
      <c r="S41" s="9"/>
      <c r="T41" s="10">
        <f t="shared" ref="T41:T52" si="29">((2*O41+(R41-1)*P41)*N41)+S41</f>
        <v>56.109802219604447</v>
      </c>
      <c r="V41" s="8" t="s">
        <v>6</v>
      </c>
      <c r="W41" s="9">
        <f>AA41+AB41</f>
        <v>27</v>
      </c>
      <c r="X41" s="9">
        <f>221/25.4</f>
        <v>8.7007874015748037</v>
      </c>
      <c r="Y41" s="15">
        <v>0</v>
      </c>
      <c r="Z41" s="9">
        <f>6.3/25.4</f>
        <v>0.24803149606299213</v>
      </c>
      <c r="AA41" s="9">
        <v>0</v>
      </c>
      <c r="AB41" s="9">
        <v>27</v>
      </c>
      <c r="AC41" s="9"/>
      <c r="AD41" s="10">
        <f t="shared" ref="AD41:AD52" si="30">((2*Y41+(AB41-1)*Z41)*X41)+AC41</f>
        <v>56.109802219604447</v>
      </c>
    </row>
    <row r="42" spans="2:30" x14ac:dyDescent="0.25">
      <c r="B42" s="8" t="s">
        <v>8</v>
      </c>
      <c r="C42" s="9">
        <f t="shared" ref="C42:C51" si="31">G42+H42</f>
        <v>27</v>
      </c>
      <c r="D42" s="9">
        <f>246.4/25.4</f>
        <v>9.7007874015748037</v>
      </c>
      <c r="E42" s="15">
        <v>0</v>
      </c>
      <c r="F42" s="9">
        <f t="shared" ref="F42:F51" si="32">6.3/25.4</f>
        <v>0.24803149606299213</v>
      </c>
      <c r="G42" s="9">
        <v>0</v>
      </c>
      <c r="H42" s="9">
        <v>27</v>
      </c>
      <c r="I42" s="9"/>
      <c r="J42" s="10">
        <f t="shared" si="28"/>
        <v>62.55862111724224</v>
      </c>
      <c r="L42" s="8" t="s">
        <v>8</v>
      </c>
      <c r="M42" s="9">
        <f t="shared" ref="M42:M51" si="33">Q42+R42</f>
        <v>27</v>
      </c>
      <c r="N42" s="9">
        <f>246.4/25.4</f>
        <v>9.7007874015748037</v>
      </c>
      <c r="O42" s="15">
        <v>0</v>
      </c>
      <c r="P42" s="9">
        <f t="shared" ref="P42:P51" si="34">6.3/25.4</f>
        <v>0.24803149606299213</v>
      </c>
      <c r="Q42" s="9">
        <v>0</v>
      </c>
      <c r="R42" s="9">
        <v>27</v>
      </c>
      <c r="S42" s="9"/>
      <c r="T42" s="10">
        <f t="shared" si="29"/>
        <v>62.55862111724224</v>
      </c>
      <c r="V42" s="8" t="s">
        <v>8</v>
      </c>
      <c r="W42" s="9">
        <f t="shared" ref="W42:W51" si="35">AA42+AB42</f>
        <v>27</v>
      </c>
      <c r="X42" s="9">
        <f>246.4/25.4</f>
        <v>9.7007874015748037</v>
      </c>
      <c r="Y42" s="15">
        <v>0</v>
      </c>
      <c r="Z42" s="9">
        <f t="shared" ref="Z42:Z51" si="36">6.3/25.4</f>
        <v>0.24803149606299213</v>
      </c>
      <c r="AA42" s="9">
        <v>0</v>
      </c>
      <c r="AB42" s="9">
        <v>27</v>
      </c>
      <c r="AC42" s="9"/>
      <c r="AD42" s="10">
        <f t="shared" si="30"/>
        <v>62.55862111724224</v>
      </c>
    </row>
    <row r="43" spans="2:30" x14ac:dyDescent="0.25">
      <c r="B43" s="8" t="s">
        <v>9</v>
      </c>
      <c r="C43" s="9">
        <f t="shared" si="31"/>
        <v>27</v>
      </c>
      <c r="D43" s="9">
        <f>297.2/25.4</f>
        <v>11.700787401574804</v>
      </c>
      <c r="E43" s="15">
        <v>0</v>
      </c>
      <c r="F43" s="9">
        <f t="shared" si="32"/>
        <v>0.24803149606299213</v>
      </c>
      <c r="G43" s="9">
        <v>0</v>
      </c>
      <c r="H43" s="9">
        <v>27</v>
      </c>
      <c r="I43" s="9"/>
      <c r="J43" s="10">
        <f t="shared" si="28"/>
        <v>75.456258912517825</v>
      </c>
      <c r="L43" s="8" t="s">
        <v>9</v>
      </c>
      <c r="M43" s="9">
        <f t="shared" si="33"/>
        <v>27</v>
      </c>
      <c r="N43" s="9">
        <f>297.2/25.4</f>
        <v>11.700787401574804</v>
      </c>
      <c r="O43" s="15">
        <v>0</v>
      </c>
      <c r="P43" s="9">
        <f t="shared" si="34"/>
        <v>0.24803149606299213</v>
      </c>
      <c r="Q43" s="9">
        <v>0</v>
      </c>
      <c r="R43" s="9">
        <v>27</v>
      </c>
      <c r="S43" s="9"/>
      <c r="T43" s="10">
        <f t="shared" si="29"/>
        <v>75.456258912517825</v>
      </c>
      <c r="V43" s="8" t="s">
        <v>9</v>
      </c>
      <c r="W43" s="9">
        <f t="shared" si="35"/>
        <v>27</v>
      </c>
      <c r="X43" s="9">
        <f>297.2/25.4</f>
        <v>11.700787401574804</v>
      </c>
      <c r="Y43" s="15">
        <v>0</v>
      </c>
      <c r="Z43" s="9">
        <f t="shared" si="36"/>
        <v>0.24803149606299213</v>
      </c>
      <c r="AA43" s="9">
        <v>0</v>
      </c>
      <c r="AB43" s="9">
        <v>27</v>
      </c>
      <c r="AC43" s="9"/>
      <c r="AD43" s="10">
        <f t="shared" si="30"/>
        <v>75.456258912517825</v>
      </c>
    </row>
    <row r="44" spans="2:30" x14ac:dyDescent="0.25">
      <c r="B44" s="8" t="s">
        <v>10</v>
      </c>
      <c r="C44" s="9">
        <f t="shared" si="31"/>
        <v>27</v>
      </c>
      <c r="D44" s="9">
        <f>292/25.4</f>
        <v>11.496062992125985</v>
      </c>
      <c r="E44" s="15">
        <v>0</v>
      </c>
      <c r="F44" s="9">
        <f t="shared" si="32"/>
        <v>0.24803149606299213</v>
      </c>
      <c r="G44" s="9">
        <v>0</v>
      </c>
      <c r="H44" s="9">
        <v>27</v>
      </c>
      <c r="I44" s="9"/>
      <c r="J44" s="10">
        <f t="shared" si="28"/>
        <v>74.136028272056549</v>
      </c>
      <c r="L44" s="8" t="s">
        <v>10</v>
      </c>
      <c r="M44" s="9">
        <f t="shared" si="33"/>
        <v>27</v>
      </c>
      <c r="N44" s="9">
        <f>292/25.4</f>
        <v>11.496062992125985</v>
      </c>
      <c r="O44" s="15">
        <v>0</v>
      </c>
      <c r="P44" s="9">
        <f t="shared" si="34"/>
        <v>0.24803149606299213</v>
      </c>
      <c r="Q44" s="9">
        <v>0</v>
      </c>
      <c r="R44" s="9">
        <v>27</v>
      </c>
      <c r="S44" s="9"/>
      <c r="T44" s="10">
        <f t="shared" si="29"/>
        <v>74.136028272056549</v>
      </c>
      <c r="V44" s="8" t="s">
        <v>10</v>
      </c>
      <c r="W44" s="9">
        <f t="shared" si="35"/>
        <v>27</v>
      </c>
      <c r="X44" s="9">
        <f>292/25.4</f>
        <v>11.496062992125985</v>
      </c>
      <c r="Y44" s="15">
        <v>0</v>
      </c>
      <c r="Z44" s="9">
        <f t="shared" si="36"/>
        <v>0.24803149606299213</v>
      </c>
      <c r="AA44" s="9">
        <v>0</v>
      </c>
      <c r="AB44" s="9">
        <v>27</v>
      </c>
      <c r="AC44" s="9"/>
      <c r="AD44" s="10">
        <f t="shared" si="30"/>
        <v>74.136028272056549</v>
      </c>
    </row>
    <row r="45" spans="2:30" x14ac:dyDescent="0.25">
      <c r="B45" s="8" t="s">
        <v>12</v>
      </c>
      <c r="C45" s="9">
        <f t="shared" si="31"/>
        <v>27</v>
      </c>
      <c r="D45" s="9">
        <f>342.8/25.4</f>
        <v>13.496062992125985</v>
      </c>
      <c r="E45" s="15">
        <v>0</v>
      </c>
      <c r="F45" s="9">
        <f t="shared" si="32"/>
        <v>0.24803149606299213</v>
      </c>
      <c r="G45" s="9">
        <v>0</v>
      </c>
      <c r="H45" s="9">
        <v>27</v>
      </c>
      <c r="I45" s="9"/>
      <c r="J45" s="10">
        <f t="shared" si="28"/>
        <v>87.033666067332135</v>
      </c>
      <c r="L45" s="8" t="s">
        <v>12</v>
      </c>
      <c r="M45" s="9">
        <f t="shared" si="33"/>
        <v>27</v>
      </c>
      <c r="N45" s="9">
        <f>342.8/25.4</f>
        <v>13.496062992125985</v>
      </c>
      <c r="O45" s="15">
        <v>0</v>
      </c>
      <c r="P45" s="9">
        <f t="shared" si="34"/>
        <v>0.24803149606299213</v>
      </c>
      <c r="Q45" s="9">
        <v>0</v>
      </c>
      <c r="R45" s="9">
        <v>27</v>
      </c>
      <c r="S45" s="9"/>
      <c r="T45" s="10">
        <f t="shared" si="29"/>
        <v>87.033666067332135</v>
      </c>
      <c r="V45" s="8" t="s">
        <v>12</v>
      </c>
      <c r="W45" s="9">
        <f t="shared" si="35"/>
        <v>27</v>
      </c>
      <c r="X45" s="9">
        <f>342.8/25.4</f>
        <v>13.496062992125985</v>
      </c>
      <c r="Y45" s="15">
        <v>0</v>
      </c>
      <c r="Z45" s="9">
        <f t="shared" si="36"/>
        <v>0.24803149606299213</v>
      </c>
      <c r="AA45" s="9">
        <v>0</v>
      </c>
      <c r="AB45" s="9">
        <v>27</v>
      </c>
      <c r="AC45" s="9"/>
      <c r="AD45" s="10">
        <f t="shared" si="30"/>
        <v>87.033666067332135</v>
      </c>
    </row>
    <row r="46" spans="2:30" x14ac:dyDescent="0.25">
      <c r="B46" s="8" t="s">
        <v>13</v>
      </c>
      <c r="C46" s="9">
        <f t="shared" si="31"/>
        <v>27</v>
      </c>
      <c r="D46" s="9">
        <f>393.6/25.4</f>
        <v>15.496062992125985</v>
      </c>
      <c r="E46" s="15">
        <v>0</v>
      </c>
      <c r="F46" s="9">
        <f t="shared" si="32"/>
        <v>0.24803149606299213</v>
      </c>
      <c r="G46" s="9">
        <v>0</v>
      </c>
      <c r="H46" s="9">
        <v>27</v>
      </c>
      <c r="I46" s="9"/>
      <c r="J46" s="10">
        <f t="shared" si="28"/>
        <v>99.931303862607734</v>
      </c>
      <c r="L46" s="8" t="s">
        <v>13</v>
      </c>
      <c r="M46" s="9">
        <f t="shared" si="33"/>
        <v>27</v>
      </c>
      <c r="N46" s="9">
        <f>393.6/25.4</f>
        <v>15.496062992125985</v>
      </c>
      <c r="O46" s="15">
        <v>0</v>
      </c>
      <c r="P46" s="9">
        <f t="shared" si="34"/>
        <v>0.24803149606299213</v>
      </c>
      <c r="Q46" s="9">
        <v>0</v>
      </c>
      <c r="R46" s="9">
        <v>27</v>
      </c>
      <c r="S46" s="9"/>
      <c r="T46" s="10">
        <f t="shared" si="29"/>
        <v>99.931303862607734</v>
      </c>
      <c r="V46" s="8" t="s">
        <v>13</v>
      </c>
      <c r="W46" s="9">
        <f t="shared" si="35"/>
        <v>27</v>
      </c>
      <c r="X46" s="9">
        <f>393.6/25.4</f>
        <v>15.496062992125985</v>
      </c>
      <c r="Y46" s="15">
        <v>0</v>
      </c>
      <c r="Z46" s="9">
        <f t="shared" si="36"/>
        <v>0.24803149606299213</v>
      </c>
      <c r="AA46" s="9">
        <v>0</v>
      </c>
      <c r="AB46" s="9">
        <v>27</v>
      </c>
      <c r="AC46" s="9"/>
      <c r="AD46" s="10">
        <f t="shared" si="30"/>
        <v>99.931303862607734</v>
      </c>
    </row>
    <row r="47" spans="2:30" x14ac:dyDescent="0.25">
      <c r="B47" s="8" t="s">
        <v>14</v>
      </c>
      <c r="C47" s="9">
        <f t="shared" si="31"/>
        <v>27</v>
      </c>
      <c r="D47" s="9">
        <f>444.4/25.4</f>
        <v>17.496062992125985</v>
      </c>
      <c r="E47" s="15">
        <v>0</v>
      </c>
      <c r="F47" s="9">
        <f t="shared" si="32"/>
        <v>0.24803149606299213</v>
      </c>
      <c r="G47" s="9">
        <v>0</v>
      </c>
      <c r="H47" s="9">
        <v>27</v>
      </c>
      <c r="I47" s="9"/>
      <c r="J47" s="10">
        <f t="shared" si="28"/>
        <v>112.82894165788332</v>
      </c>
      <c r="L47" s="8" t="s">
        <v>14</v>
      </c>
      <c r="M47" s="9">
        <f t="shared" si="33"/>
        <v>27</v>
      </c>
      <c r="N47" s="9">
        <f>444.4/25.4</f>
        <v>17.496062992125985</v>
      </c>
      <c r="O47" s="15">
        <v>0</v>
      </c>
      <c r="P47" s="9">
        <f t="shared" si="34"/>
        <v>0.24803149606299213</v>
      </c>
      <c r="Q47" s="9">
        <v>0</v>
      </c>
      <c r="R47" s="9">
        <v>27</v>
      </c>
      <c r="S47" s="9"/>
      <c r="T47" s="10">
        <f t="shared" si="29"/>
        <v>112.82894165788332</v>
      </c>
      <c r="V47" s="8" t="s">
        <v>14</v>
      </c>
      <c r="W47" s="9">
        <f t="shared" si="35"/>
        <v>27</v>
      </c>
      <c r="X47" s="9">
        <f>444.4/25.4</f>
        <v>17.496062992125985</v>
      </c>
      <c r="Y47" s="15">
        <v>0</v>
      </c>
      <c r="Z47" s="9">
        <f t="shared" si="36"/>
        <v>0.24803149606299213</v>
      </c>
      <c r="AA47" s="9">
        <v>0</v>
      </c>
      <c r="AB47" s="9">
        <v>27</v>
      </c>
      <c r="AC47" s="9"/>
      <c r="AD47" s="10">
        <f t="shared" si="30"/>
        <v>112.82894165788332</v>
      </c>
    </row>
    <row r="48" spans="2:30" x14ac:dyDescent="0.25">
      <c r="B48" s="8" t="s">
        <v>15</v>
      </c>
      <c r="C48" s="9">
        <f t="shared" si="31"/>
        <v>27</v>
      </c>
      <c r="D48" s="9">
        <f>495.2/25.4</f>
        <v>19.496062992125985</v>
      </c>
      <c r="E48" s="15">
        <v>0</v>
      </c>
      <c r="F48" s="9">
        <f t="shared" si="32"/>
        <v>0.24803149606299213</v>
      </c>
      <c r="G48" s="9">
        <v>0</v>
      </c>
      <c r="H48" s="9">
        <v>27</v>
      </c>
      <c r="I48" s="9"/>
      <c r="J48" s="10">
        <f t="shared" si="28"/>
        <v>125.72657945315892</v>
      </c>
      <c r="L48" s="8" t="s">
        <v>15</v>
      </c>
      <c r="M48" s="9">
        <f t="shared" si="33"/>
        <v>27</v>
      </c>
      <c r="N48" s="9">
        <f>495.2/25.4</f>
        <v>19.496062992125985</v>
      </c>
      <c r="O48" s="15">
        <v>0</v>
      </c>
      <c r="P48" s="9">
        <f t="shared" si="34"/>
        <v>0.24803149606299213</v>
      </c>
      <c r="Q48" s="9">
        <v>0</v>
      </c>
      <c r="R48" s="9">
        <v>27</v>
      </c>
      <c r="S48" s="9"/>
      <c r="T48" s="10">
        <f t="shared" si="29"/>
        <v>125.72657945315892</v>
      </c>
      <c r="V48" s="8" t="s">
        <v>15</v>
      </c>
      <c r="W48" s="9">
        <f t="shared" si="35"/>
        <v>27</v>
      </c>
      <c r="X48" s="9">
        <f>495.2/25.4</f>
        <v>19.496062992125985</v>
      </c>
      <c r="Y48" s="15">
        <v>0</v>
      </c>
      <c r="Z48" s="9">
        <f t="shared" si="36"/>
        <v>0.24803149606299213</v>
      </c>
      <c r="AA48" s="9">
        <v>0</v>
      </c>
      <c r="AB48" s="9">
        <v>27</v>
      </c>
      <c r="AC48" s="9"/>
      <c r="AD48" s="10">
        <f t="shared" si="30"/>
        <v>125.72657945315892</v>
      </c>
    </row>
    <row r="49" spans="2:30" x14ac:dyDescent="0.25">
      <c r="B49" s="8" t="s">
        <v>16</v>
      </c>
      <c r="C49" s="9">
        <f t="shared" si="31"/>
        <v>27</v>
      </c>
      <c r="D49" s="9">
        <f>546/25.4</f>
        <v>21.496062992125985</v>
      </c>
      <c r="E49" s="15">
        <v>0</v>
      </c>
      <c r="F49" s="9">
        <f t="shared" si="32"/>
        <v>0.24803149606299213</v>
      </c>
      <c r="G49" s="9">
        <v>0</v>
      </c>
      <c r="H49" s="9">
        <v>27</v>
      </c>
      <c r="I49" s="9"/>
      <c r="J49" s="10">
        <f t="shared" si="28"/>
        <v>138.62421724843449</v>
      </c>
      <c r="L49" s="8" t="s">
        <v>16</v>
      </c>
      <c r="M49" s="9">
        <f t="shared" si="33"/>
        <v>27</v>
      </c>
      <c r="N49" s="9">
        <f>546/25.4</f>
        <v>21.496062992125985</v>
      </c>
      <c r="O49" s="15">
        <v>0</v>
      </c>
      <c r="P49" s="9">
        <f t="shared" si="34"/>
        <v>0.24803149606299213</v>
      </c>
      <c r="Q49" s="9">
        <v>0</v>
      </c>
      <c r="R49" s="9">
        <v>27</v>
      </c>
      <c r="S49" s="9"/>
      <c r="T49" s="10">
        <f t="shared" si="29"/>
        <v>138.62421724843449</v>
      </c>
      <c r="V49" s="8" t="s">
        <v>16</v>
      </c>
      <c r="W49" s="9">
        <f t="shared" si="35"/>
        <v>27</v>
      </c>
      <c r="X49" s="9">
        <f>546/25.4</f>
        <v>21.496062992125985</v>
      </c>
      <c r="Y49" s="15">
        <v>0</v>
      </c>
      <c r="Z49" s="9">
        <f t="shared" si="36"/>
        <v>0.24803149606299213</v>
      </c>
      <c r="AA49" s="9">
        <v>0</v>
      </c>
      <c r="AB49" s="9">
        <v>27</v>
      </c>
      <c r="AC49" s="9"/>
      <c r="AD49" s="10">
        <f t="shared" si="30"/>
        <v>138.62421724843449</v>
      </c>
    </row>
    <row r="50" spans="2:30" x14ac:dyDescent="0.25">
      <c r="B50" s="8" t="s">
        <v>17</v>
      </c>
      <c r="C50" s="9">
        <f t="shared" si="31"/>
        <v>27</v>
      </c>
      <c r="D50" s="9">
        <f>596.8/25.4</f>
        <v>23.496062992125985</v>
      </c>
      <c r="E50" s="15">
        <v>0</v>
      </c>
      <c r="F50" s="9">
        <f t="shared" si="32"/>
        <v>0.24803149606299213</v>
      </c>
      <c r="G50" s="9">
        <v>0</v>
      </c>
      <c r="H50" s="9">
        <v>27</v>
      </c>
      <c r="I50" s="9"/>
      <c r="J50" s="10">
        <f t="shared" si="28"/>
        <v>151.5218550437101</v>
      </c>
      <c r="L50" s="8" t="s">
        <v>17</v>
      </c>
      <c r="M50" s="9">
        <f t="shared" si="33"/>
        <v>27</v>
      </c>
      <c r="N50" s="9">
        <f>596.8/25.4</f>
        <v>23.496062992125985</v>
      </c>
      <c r="O50" s="15">
        <v>0</v>
      </c>
      <c r="P50" s="9">
        <f t="shared" si="34"/>
        <v>0.24803149606299213</v>
      </c>
      <c r="Q50" s="9">
        <v>0</v>
      </c>
      <c r="R50" s="9">
        <v>27</v>
      </c>
      <c r="S50" s="9"/>
      <c r="T50" s="10">
        <f t="shared" si="29"/>
        <v>151.5218550437101</v>
      </c>
      <c r="V50" s="8" t="s">
        <v>17</v>
      </c>
      <c r="W50" s="9">
        <f t="shared" si="35"/>
        <v>27</v>
      </c>
      <c r="X50" s="9">
        <f>596.8/25.4</f>
        <v>23.496062992125985</v>
      </c>
      <c r="Y50" s="15">
        <v>0</v>
      </c>
      <c r="Z50" s="9">
        <f t="shared" si="36"/>
        <v>0.24803149606299213</v>
      </c>
      <c r="AA50" s="9">
        <v>0</v>
      </c>
      <c r="AB50" s="9">
        <v>27</v>
      </c>
      <c r="AC50" s="9"/>
      <c r="AD50" s="10">
        <f t="shared" si="30"/>
        <v>151.5218550437101</v>
      </c>
    </row>
    <row r="51" spans="2:30" x14ac:dyDescent="0.25">
      <c r="B51" s="8" t="s">
        <v>18</v>
      </c>
      <c r="C51" s="9">
        <f t="shared" si="31"/>
        <v>27</v>
      </c>
      <c r="D51" s="9">
        <f>647.6/25.4</f>
        <v>25.496062992125985</v>
      </c>
      <c r="E51" s="15">
        <v>0</v>
      </c>
      <c r="F51" s="9">
        <f t="shared" si="32"/>
        <v>0.24803149606299213</v>
      </c>
      <c r="G51" s="9">
        <v>0</v>
      </c>
      <c r="H51" s="9">
        <v>27</v>
      </c>
      <c r="I51" s="9"/>
      <c r="J51" s="10">
        <f t="shared" si="28"/>
        <v>164.41949283898569</v>
      </c>
      <c r="L51" s="8" t="s">
        <v>18</v>
      </c>
      <c r="M51" s="9">
        <f t="shared" si="33"/>
        <v>27</v>
      </c>
      <c r="N51" s="9">
        <f>647.6/25.4</f>
        <v>25.496062992125985</v>
      </c>
      <c r="O51" s="15">
        <v>0</v>
      </c>
      <c r="P51" s="9">
        <f t="shared" si="34"/>
        <v>0.24803149606299213</v>
      </c>
      <c r="Q51" s="9">
        <v>0</v>
      </c>
      <c r="R51" s="9">
        <v>27</v>
      </c>
      <c r="S51" s="9"/>
      <c r="T51" s="10">
        <f t="shared" si="29"/>
        <v>164.41949283898569</v>
      </c>
      <c r="V51" s="8" t="s">
        <v>18</v>
      </c>
      <c r="W51" s="9">
        <f t="shared" si="35"/>
        <v>27</v>
      </c>
      <c r="X51" s="9">
        <f>647.6/25.4</f>
        <v>25.496062992125985</v>
      </c>
      <c r="Y51" s="15">
        <v>0</v>
      </c>
      <c r="Z51" s="9">
        <f t="shared" si="36"/>
        <v>0.24803149606299213</v>
      </c>
      <c r="AA51" s="9">
        <v>0</v>
      </c>
      <c r="AB51" s="9">
        <v>27</v>
      </c>
      <c r="AC51" s="9"/>
      <c r="AD51" s="10">
        <f t="shared" si="30"/>
        <v>164.41949283898569</v>
      </c>
    </row>
    <row r="52" spans="2:30" x14ac:dyDescent="0.25">
      <c r="B52" s="11" t="s">
        <v>19</v>
      </c>
      <c r="C52" s="12">
        <f>G52+H52</f>
        <v>27</v>
      </c>
      <c r="D52" s="12">
        <f>698.4/25.4</f>
        <v>27.496062992125985</v>
      </c>
      <c r="E52" s="16">
        <v>0</v>
      </c>
      <c r="F52" s="12">
        <f>6.3/25.4</f>
        <v>0.24803149606299213</v>
      </c>
      <c r="G52" s="12">
        <v>0</v>
      </c>
      <c r="H52" s="12">
        <v>27</v>
      </c>
      <c r="I52" s="12"/>
      <c r="J52" s="13">
        <f t="shared" si="28"/>
        <v>177.31713063426128</v>
      </c>
      <c r="L52" s="11" t="s">
        <v>19</v>
      </c>
      <c r="M52" s="12">
        <f>Q52+R52</f>
        <v>27</v>
      </c>
      <c r="N52" s="12">
        <f>698.4/25.4</f>
        <v>27.496062992125985</v>
      </c>
      <c r="O52" s="16">
        <v>0</v>
      </c>
      <c r="P52" s="12">
        <f>6.3/25.4</f>
        <v>0.24803149606299213</v>
      </c>
      <c r="Q52" s="12">
        <v>0</v>
      </c>
      <c r="R52" s="12">
        <v>27</v>
      </c>
      <c r="S52" s="12"/>
      <c r="T52" s="13">
        <f t="shared" si="29"/>
        <v>177.31713063426128</v>
      </c>
      <c r="V52" s="11" t="s">
        <v>19</v>
      </c>
      <c r="W52" s="12">
        <f>AA52+AB52</f>
        <v>27</v>
      </c>
      <c r="X52" s="12">
        <f>698.4/25.4</f>
        <v>27.496062992125985</v>
      </c>
      <c r="Y52" s="16">
        <v>0</v>
      </c>
      <c r="Z52" s="12">
        <f>6.3/25.4</f>
        <v>0.24803149606299213</v>
      </c>
      <c r="AA52" s="12">
        <v>0</v>
      </c>
      <c r="AB52" s="12">
        <v>27</v>
      </c>
      <c r="AC52" s="12"/>
      <c r="AD52" s="13">
        <f t="shared" si="30"/>
        <v>177.31713063426128</v>
      </c>
    </row>
    <row r="55" spans="2:30" x14ac:dyDescent="0.25">
      <c r="B55" s="24" t="s">
        <v>33</v>
      </c>
      <c r="C55" s="25"/>
      <c r="D55" s="25"/>
      <c r="E55" s="25"/>
      <c r="F55" s="25"/>
      <c r="G55" s="25"/>
      <c r="H55" s="25"/>
      <c r="I55" s="25"/>
      <c r="J55" s="26"/>
      <c r="L55" s="24" t="s">
        <v>34</v>
      </c>
      <c r="M55" s="25"/>
      <c r="N55" s="25"/>
      <c r="O55" s="25"/>
      <c r="P55" s="25"/>
      <c r="Q55" s="25"/>
      <c r="R55" s="25"/>
      <c r="S55" s="25"/>
      <c r="T55" s="26"/>
      <c r="V55" s="27" t="s">
        <v>35</v>
      </c>
      <c r="W55" s="28"/>
      <c r="X55" s="28"/>
      <c r="Y55" s="28"/>
      <c r="Z55" s="28"/>
      <c r="AA55" s="28"/>
      <c r="AB55" s="28"/>
      <c r="AC55" s="28"/>
      <c r="AD55" s="29"/>
    </row>
    <row r="56" spans="2:30" x14ac:dyDescent="0.25">
      <c r="B56" s="3" t="s">
        <v>21</v>
      </c>
      <c r="C56" s="4" t="s">
        <v>22</v>
      </c>
      <c r="D56" s="5" t="s">
        <v>23</v>
      </c>
      <c r="E56" s="6" t="s">
        <v>4</v>
      </c>
      <c r="F56" s="6" t="s">
        <v>7</v>
      </c>
      <c r="G56" s="6" t="s">
        <v>24</v>
      </c>
      <c r="H56" s="5" t="s">
        <v>25</v>
      </c>
      <c r="I56" s="6" t="s">
        <v>1</v>
      </c>
      <c r="J56" s="7" t="s">
        <v>2</v>
      </c>
      <c r="L56" s="3" t="s">
        <v>21</v>
      </c>
      <c r="M56" s="4" t="s">
        <v>22</v>
      </c>
      <c r="N56" s="5" t="s">
        <v>23</v>
      </c>
      <c r="O56" s="6" t="s">
        <v>4</v>
      </c>
      <c r="P56" s="6" t="s">
        <v>7</v>
      </c>
      <c r="Q56" s="6" t="s">
        <v>24</v>
      </c>
      <c r="R56" s="5" t="s">
        <v>25</v>
      </c>
      <c r="S56" s="6" t="s">
        <v>1</v>
      </c>
      <c r="T56" s="7" t="s">
        <v>2</v>
      </c>
      <c r="V56" s="3" t="s">
        <v>21</v>
      </c>
      <c r="W56" s="4" t="s">
        <v>22</v>
      </c>
      <c r="X56" s="5" t="s">
        <v>23</v>
      </c>
      <c r="Y56" s="6" t="s">
        <v>4</v>
      </c>
      <c r="Z56" s="6" t="s">
        <v>7</v>
      </c>
      <c r="AA56" s="6" t="s">
        <v>24</v>
      </c>
      <c r="AB56" s="5" t="s">
        <v>25</v>
      </c>
      <c r="AC56" s="6" t="s">
        <v>1</v>
      </c>
      <c r="AD56" s="7" t="s">
        <v>2</v>
      </c>
    </row>
    <row r="57" spans="2:30" x14ac:dyDescent="0.25">
      <c r="B57" s="8" t="s">
        <v>6</v>
      </c>
      <c r="C57" s="9">
        <f>G57+H57</f>
        <v>28</v>
      </c>
      <c r="D57" s="9">
        <f>221/25.4</f>
        <v>8.7007874015748037</v>
      </c>
      <c r="E57" s="15">
        <v>0</v>
      </c>
      <c r="F57" s="9">
        <f>3.7/25.4</f>
        <v>0.1456692913385827</v>
      </c>
      <c r="G57" s="9">
        <v>16</v>
      </c>
      <c r="H57" s="9">
        <v>12</v>
      </c>
      <c r="I57" s="9">
        <f t="shared" ref="I57:I68" si="37">(2*E57+(G57-1)*F57)*D57</f>
        <v>19.011563023126048</v>
      </c>
      <c r="J57" s="10">
        <f t="shared" ref="J57:J68" si="38">((2*E57+(H57-1)*F57)*D57)+I57</f>
        <v>32.953375906751816</v>
      </c>
      <c r="L57" s="8" t="s">
        <v>6</v>
      </c>
      <c r="M57" s="9">
        <f>Q57+R57</f>
        <v>16</v>
      </c>
      <c r="N57" s="9">
        <f>221/25.4</f>
        <v>8.7007874015748037</v>
      </c>
      <c r="O57" s="15">
        <v>0</v>
      </c>
      <c r="P57" s="9">
        <f>3.7/25.4</f>
        <v>0.1456692913385827</v>
      </c>
      <c r="Q57" s="9">
        <v>16</v>
      </c>
      <c r="R57" s="9">
        <v>0</v>
      </c>
      <c r="T57" s="10">
        <f t="shared" ref="T57:T68" si="39">(2*O57+(Q57-1)*P57)*N57</f>
        <v>19.011563023126048</v>
      </c>
      <c r="V57" s="8" t="s">
        <v>8</v>
      </c>
      <c r="W57" s="9">
        <v>23</v>
      </c>
      <c r="X57" s="9">
        <v>6.48</v>
      </c>
      <c r="Y57" s="15">
        <v>0</v>
      </c>
      <c r="Z57" s="9">
        <f>4/25.4</f>
        <v>0.15748031496062992</v>
      </c>
      <c r="AA57" s="9">
        <v>15</v>
      </c>
      <c r="AB57" s="9">
        <v>8</v>
      </c>
      <c r="AC57" s="9">
        <f t="shared" ref="AC57:AC68" si="40">(2*Y57+(AA57-1)*Z57)*X57</f>
        <v>14.286614173228347</v>
      </c>
      <c r="AD57" s="10">
        <f t="shared" ref="AD57:AD68" si="41">((2*Y57+(AB57-1)*Z57)*X57)+AC57</f>
        <v>21.429921259842523</v>
      </c>
    </row>
    <row r="58" spans="2:30" x14ac:dyDescent="0.25">
      <c r="B58" s="8" t="s">
        <v>8</v>
      </c>
      <c r="C58" s="9">
        <f t="shared" ref="C58:C67" si="42">G58+H58</f>
        <v>28</v>
      </c>
      <c r="D58" s="9">
        <f>246.4/25.4</f>
        <v>9.7007874015748037</v>
      </c>
      <c r="E58" s="15">
        <v>0</v>
      </c>
      <c r="F58" s="9">
        <f t="shared" ref="F58:F67" si="43">3.7/25.4</f>
        <v>0.1456692913385827</v>
      </c>
      <c r="G58" s="9">
        <v>16</v>
      </c>
      <c r="H58" s="9">
        <v>12</v>
      </c>
      <c r="I58" s="9">
        <f t="shared" si="37"/>
        <v>21.196602393204788</v>
      </c>
      <c r="J58" s="10">
        <f t="shared" si="38"/>
        <v>36.740777481554971</v>
      </c>
      <c r="L58" s="8" t="s">
        <v>8</v>
      </c>
      <c r="M58" s="9">
        <f t="shared" ref="M58:M67" si="44">Q58+R58</f>
        <v>16</v>
      </c>
      <c r="N58" s="9">
        <f>246.4/25.4</f>
        <v>9.7007874015748037</v>
      </c>
      <c r="O58" s="15">
        <v>0</v>
      </c>
      <c r="P58" s="9">
        <f t="shared" ref="P58:P67" si="45">3.7/25.4</f>
        <v>0.1456692913385827</v>
      </c>
      <c r="Q58" s="9">
        <v>16</v>
      </c>
      <c r="R58" s="9">
        <v>0</v>
      </c>
      <c r="T58" s="10">
        <f t="shared" si="39"/>
        <v>21.196602393204788</v>
      </c>
      <c r="V58" s="8" t="s">
        <v>9</v>
      </c>
      <c r="W58" s="9">
        <f t="shared" ref="W58:W63" si="46">AA58+AB58</f>
        <v>23</v>
      </c>
      <c r="X58" s="9">
        <v>8.48</v>
      </c>
      <c r="Y58" s="15">
        <v>0</v>
      </c>
      <c r="Z58" s="9">
        <f t="shared" ref="Z58:Z67" si="47">4/25.4</f>
        <v>0.15748031496062992</v>
      </c>
      <c r="AA58" s="9">
        <v>15</v>
      </c>
      <c r="AB58" s="9">
        <v>8</v>
      </c>
      <c r="AC58" s="9">
        <f t="shared" si="40"/>
        <v>18.696062992125984</v>
      </c>
      <c r="AD58" s="10">
        <f t="shared" si="41"/>
        <v>28.044094488188975</v>
      </c>
    </row>
    <row r="59" spans="2:30" x14ac:dyDescent="0.25">
      <c r="B59" s="8" t="s">
        <v>9</v>
      </c>
      <c r="C59" s="9">
        <f t="shared" si="42"/>
        <v>28</v>
      </c>
      <c r="D59" s="9">
        <f>297.2/25.4</f>
        <v>11.700787401574804</v>
      </c>
      <c r="E59" s="15">
        <v>0</v>
      </c>
      <c r="F59" s="9">
        <f t="shared" si="43"/>
        <v>0.1456692913385827</v>
      </c>
      <c r="G59" s="9">
        <v>16</v>
      </c>
      <c r="H59" s="9">
        <v>12</v>
      </c>
      <c r="I59" s="9">
        <f t="shared" si="37"/>
        <v>25.56668113336227</v>
      </c>
      <c r="J59" s="10">
        <f t="shared" si="38"/>
        <v>44.315580631161268</v>
      </c>
      <c r="L59" s="8" t="s">
        <v>9</v>
      </c>
      <c r="M59" s="9">
        <f t="shared" si="44"/>
        <v>16</v>
      </c>
      <c r="N59" s="9">
        <f>297.2/25.4</f>
        <v>11.700787401574804</v>
      </c>
      <c r="O59" s="15">
        <v>0</v>
      </c>
      <c r="P59" s="9">
        <f t="shared" si="45"/>
        <v>0.1456692913385827</v>
      </c>
      <c r="Q59" s="9">
        <v>16</v>
      </c>
      <c r="R59" s="9">
        <v>0</v>
      </c>
      <c r="T59" s="10">
        <f t="shared" si="39"/>
        <v>25.56668113336227</v>
      </c>
      <c r="V59" s="8" t="s">
        <v>10</v>
      </c>
      <c r="W59" s="9">
        <f t="shared" si="46"/>
        <v>23</v>
      </c>
      <c r="X59" s="9">
        <v>10.48</v>
      </c>
      <c r="Y59" s="15">
        <v>0</v>
      </c>
      <c r="Z59" s="9">
        <f t="shared" si="47"/>
        <v>0.15748031496062992</v>
      </c>
      <c r="AA59" s="9">
        <v>15</v>
      </c>
      <c r="AB59" s="9">
        <v>8</v>
      </c>
      <c r="AC59" s="9">
        <f t="shared" si="40"/>
        <v>23.105511811023625</v>
      </c>
      <c r="AD59" s="10">
        <f t="shared" si="41"/>
        <v>34.658267716535434</v>
      </c>
    </row>
    <row r="60" spans="2:30" x14ac:dyDescent="0.25">
      <c r="B60" s="8" t="s">
        <v>10</v>
      </c>
      <c r="C60" s="9">
        <f t="shared" si="42"/>
        <v>28</v>
      </c>
      <c r="D60" s="9">
        <f>292/25.4</f>
        <v>11.496062992125985</v>
      </c>
      <c r="E60" s="15">
        <v>0</v>
      </c>
      <c r="F60" s="9">
        <f t="shared" si="43"/>
        <v>0.1456692913385827</v>
      </c>
      <c r="G60" s="9">
        <v>16</v>
      </c>
      <c r="H60" s="9">
        <v>12</v>
      </c>
      <c r="I60" s="9">
        <f t="shared" si="37"/>
        <v>25.119350238700481</v>
      </c>
      <c r="J60" s="10">
        <f t="shared" si="38"/>
        <v>43.54020708041417</v>
      </c>
      <c r="L60" s="8" t="s">
        <v>10</v>
      </c>
      <c r="M60" s="9">
        <f t="shared" si="44"/>
        <v>16</v>
      </c>
      <c r="N60" s="9">
        <f>292/25.4</f>
        <v>11.496062992125985</v>
      </c>
      <c r="O60" s="15">
        <v>0</v>
      </c>
      <c r="P60" s="9">
        <f t="shared" si="45"/>
        <v>0.1456692913385827</v>
      </c>
      <c r="Q60" s="9">
        <v>16</v>
      </c>
      <c r="R60" s="9">
        <v>0</v>
      </c>
      <c r="T60" s="10">
        <f t="shared" si="39"/>
        <v>25.119350238700481</v>
      </c>
      <c r="V60" s="8" t="s">
        <v>12</v>
      </c>
      <c r="W60" s="9">
        <f t="shared" si="46"/>
        <v>23</v>
      </c>
      <c r="X60" s="9">
        <v>12.48</v>
      </c>
      <c r="Y60" s="15">
        <v>0</v>
      </c>
      <c r="Z60" s="9">
        <f t="shared" si="47"/>
        <v>0.15748031496062992</v>
      </c>
      <c r="AA60" s="9">
        <v>15</v>
      </c>
      <c r="AB60" s="9">
        <v>8</v>
      </c>
      <c r="AC60" s="9">
        <f t="shared" si="40"/>
        <v>27.514960629921262</v>
      </c>
      <c r="AD60" s="10">
        <f t="shared" si="41"/>
        <v>41.272440944881893</v>
      </c>
    </row>
    <row r="61" spans="2:30" x14ac:dyDescent="0.25">
      <c r="B61" s="8" t="s">
        <v>12</v>
      </c>
      <c r="C61" s="9">
        <f t="shared" si="42"/>
        <v>28</v>
      </c>
      <c r="D61" s="9">
        <f>342.8/25.4</f>
        <v>13.496062992125985</v>
      </c>
      <c r="E61" s="15">
        <v>0</v>
      </c>
      <c r="F61" s="9">
        <f t="shared" si="43"/>
        <v>0.1456692913385827</v>
      </c>
      <c r="G61" s="9">
        <v>16</v>
      </c>
      <c r="H61" s="9">
        <v>12</v>
      </c>
      <c r="I61" s="9">
        <f t="shared" si="37"/>
        <v>29.489428978857962</v>
      </c>
      <c r="J61" s="10">
        <f t="shared" si="38"/>
        <v>51.115010230020474</v>
      </c>
      <c r="L61" s="8" t="s">
        <v>12</v>
      </c>
      <c r="M61" s="9">
        <f t="shared" si="44"/>
        <v>16</v>
      </c>
      <c r="N61" s="9">
        <f>342.8/25.4</f>
        <v>13.496062992125985</v>
      </c>
      <c r="O61" s="15">
        <v>0</v>
      </c>
      <c r="P61" s="9">
        <f t="shared" si="45"/>
        <v>0.1456692913385827</v>
      </c>
      <c r="Q61" s="9">
        <v>16</v>
      </c>
      <c r="R61" s="9">
        <v>0</v>
      </c>
      <c r="T61" s="10">
        <f t="shared" si="39"/>
        <v>29.489428978857962</v>
      </c>
      <c r="V61" s="8" t="s">
        <v>13</v>
      </c>
      <c r="W61" s="9">
        <f t="shared" si="46"/>
        <v>23</v>
      </c>
      <c r="X61" s="9">
        <v>14.48</v>
      </c>
      <c r="Y61" s="15">
        <v>0</v>
      </c>
      <c r="Z61" s="9">
        <f t="shared" si="47"/>
        <v>0.15748031496062992</v>
      </c>
      <c r="AA61" s="9">
        <v>15</v>
      </c>
      <c r="AB61" s="9">
        <v>8</v>
      </c>
      <c r="AC61" s="9">
        <f t="shared" si="40"/>
        <v>31.924409448818899</v>
      </c>
      <c r="AD61" s="10">
        <f t="shared" si="41"/>
        <v>47.886614173228352</v>
      </c>
    </row>
    <row r="62" spans="2:30" x14ac:dyDescent="0.25">
      <c r="B62" s="8" t="s">
        <v>13</v>
      </c>
      <c r="C62" s="9">
        <f t="shared" si="42"/>
        <v>28</v>
      </c>
      <c r="D62" s="9">
        <f>393.6/25.4</f>
        <v>15.496062992125985</v>
      </c>
      <c r="E62" s="15">
        <v>0</v>
      </c>
      <c r="F62" s="9">
        <f t="shared" si="43"/>
        <v>0.1456692913385827</v>
      </c>
      <c r="G62" s="9">
        <v>16</v>
      </c>
      <c r="H62" s="9">
        <v>12</v>
      </c>
      <c r="I62" s="9">
        <f t="shared" si="37"/>
        <v>33.85950771901544</v>
      </c>
      <c r="J62" s="10">
        <f t="shared" si="38"/>
        <v>58.68981337962677</v>
      </c>
      <c r="L62" s="8" t="s">
        <v>13</v>
      </c>
      <c r="M62" s="9">
        <f t="shared" si="44"/>
        <v>16</v>
      </c>
      <c r="N62" s="9">
        <f>393.6/25.4</f>
        <v>15.496062992125985</v>
      </c>
      <c r="O62" s="15">
        <v>0</v>
      </c>
      <c r="P62" s="9">
        <f t="shared" si="45"/>
        <v>0.1456692913385827</v>
      </c>
      <c r="Q62" s="9">
        <v>16</v>
      </c>
      <c r="R62" s="9">
        <v>0</v>
      </c>
      <c r="T62" s="10">
        <f t="shared" si="39"/>
        <v>33.85950771901544</v>
      </c>
      <c r="V62" s="8" t="s">
        <v>14</v>
      </c>
      <c r="W62" s="9">
        <f t="shared" si="46"/>
        <v>23</v>
      </c>
      <c r="X62" s="9">
        <v>16.48</v>
      </c>
      <c r="Y62" s="15">
        <v>0</v>
      </c>
      <c r="Z62" s="9">
        <f t="shared" si="47"/>
        <v>0.15748031496062992</v>
      </c>
      <c r="AA62" s="9">
        <v>15</v>
      </c>
      <c r="AB62" s="9">
        <v>8</v>
      </c>
      <c r="AC62" s="9">
        <f t="shared" si="40"/>
        <v>36.333858267716536</v>
      </c>
      <c r="AD62" s="10">
        <f t="shared" si="41"/>
        <v>54.500787401574804</v>
      </c>
    </row>
    <row r="63" spans="2:30" x14ac:dyDescent="0.25">
      <c r="B63" s="8" t="s">
        <v>14</v>
      </c>
      <c r="C63" s="9">
        <f t="shared" si="42"/>
        <v>28</v>
      </c>
      <c r="D63" s="9">
        <f>444.4/25.4</f>
        <v>17.496062992125985</v>
      </c>
      <c r="E63" s="15">
        <v>0</v>
      </c>
      <c r="F63" s="9">
        <f t="shared" si="43"/>
        <v>0.1456692913385827</v>
      </c>
      <c r="G63" s="9">
        <v>16</v>
      </c>
      <c r="H63" s="9">
        <v>12</v>
      </c>
      <c r="I63" s="9">
        <f t="shared" si="37"/>
        <v>38.229586459172921</v>
      </c>
      <c r="J63" s="10">
        <f t="shared" si="38"/>
        <v>66.264616529233066</v>
      </c>
      <c r="L63" s="8" t="s">
        <v>14</v>
      </c>
      <c r="M63" s="9">
        <f t="shared" si="44"/>
        <v>16</v>
      </c>
      <c r="N63" s="9">
        <f>444.4/25.4</f>
        <v>17.496062992125985</v>
      </c>
      <c r="O63" s="15">
        <v>0</v>
      </c>
      <c r="P63" s="9">
        <f t="shared" si="45"/>
        <v>0.1456692913385827</v>
      </c>
      <c r="Q63" s="9">
        <v>16</v>
      </c>
      <c r="R63" s="9">
        <v>0</v>
      </c>
      <c r="T63" s="10">
        <f t="shared" si="39"/>
        <v>38.229586459172921</v>
      </c>
      <c r="V63" s="14" t="s">
        <v>26</v>
      </c>
      <c r="W63" s="9">
        <f t="shared" si="46"/>
        <v>23</v>
      </c>
      <c r="X63" s="9">
        <v>17.28</v>
      </c>
      <c r="Y63" s="15">
        <v>0</v>
      </c>
      <c r="Z63" s="9">
        <f t="shared" si="47"/>
        <v>0.15748031496062992</v>
      </c>
      <c r="AA63" s="9">
        <v>15</v>
      </c>
      <c r="AB63" s="9">
        <v>8</v>
      </c>
      <c r="AC63" s="9">
        <f t="shared" si="40"/>
        <v>38.097637795275595</v>
      </c>
      <c r="AD63" s="10">
        <f t="shared" si="41"/>
        <v>57.146456692913389</v>
      </c>
    </row>
    <row r="64" spans="2:30" x14ac:dyDescent="0.25">
      <c r="B64" s="8" t="s">
        <v>15</v>
      </c>
      <c r="C64" s="9">
        <f t="shared" si="42"/>
        <v>28</v>
      </c>
      <c r="D64" s="9">
        <f>495.2/25.4</f>
        <v>19.496062992125985</v>
      </c>
      <c r="E64" s="15">
        <v>0</v>
      </c>
      <c r="F64" s="9">
        <f t="shared" si="43"/>
        <v>0.1456692913385827</v>
      </c>
      <c r="G64" s="9">
        <v>16</v>
      </c>
      <c r="H64" s="9">
        <v>12</v>
      </c>
      <c r="I64" s="9">
        <f t="shared" si="37"/>
        <v>42.599665199330403</v>
      </c>
      <c r="J64" s="10">
        <f t="shared" si="38"/>
        <v>73.839419678839363</v>
      </c>
      <c r="L64" s="8" t="s">
        <v>15</v>
      </c>
      <c r="M64" s="9">
        <f t="shared" si="44"/>
        <v>16</v>
      </c>
      <c r="N64" s="9">
        <f>495.2/25.4</f>
        <v>19.496062992125985</v>
      </c>
      <c r="O64" s="15">
        <v>0</v>
      </c>
      <c r="P64" s="9">
        <f t="shared" si="45"/>
        <v>0.1456692913385827</v>
      </c>
      <c r="Q64" s="9">
        <v>16</v>
      </c>
      <c r="R64" s="9">
        <v>0</v>
      </c>
      <c r="T64" s="10">
        <f t="shared" si="39"/>
        <v>42.599665199330403</v>
      </c>
      <c r="V64" s="8" t="s">
        <v>15</v>
      </c>
      <c r="W64" s="9">
        <f t="shared" ref="W64:W67" si="48">AA64+AB64</f>
        <v>23</v>
      </c>
      <c r="X64" s="9">
        <v>18.48</v>
      </c>
      <c r="Y64" s="15">
        <v>0</v>
      </c>
      <c r="Z64" s="9">
        <f t="shared" si="47"/>
        <v>0.15748031496062992</v>
      </c>
      <c r="AA64" s="9">
        <v>15</v>
      </c>
      <c r="AB64" s="9">
        <v>8</v>
      </c>
      <c r="AC64" s="9">
        <f t="shared" si="40"/>
        <v>40.743307086614173</v>
      </c>
      <c r="AD64" s="10">
        <f t="shared" si="41"/>
        <v>61.114960629921256</v>
      </c>
    </row>
    <row r="65" spans="2:30" x14ac:dyDescent="0.25">
      <c r="B65" s="8" t="s">
        <v>16</v>
      </c>
      <c r="C65" s="9">
        <f t="shared" si="42"/>
        <v>28</v>
      </c>
      <c r="D65" s="9">
        <f>546/25.4</f>
        <v>21.496062992125985</v>
      </c>
      <c r="E65" s="15">
        <v>0</v>
      </c>
      <c r="F65" s="9">
        <f t="shared" si="43"/>
        <v>0.1456692913385827</v>
      </c>
      <c r="G65" s="9">
        <v>16</v>
      </c>
      <c r="H65" s="9">
        <v>12</v>
      </c>
      <c r="I65" s="9">
        <f t="shared" si="37"/>
        <v>46.969743939487884</v>
      </c>
      <c r="J65" s="10">
        <f t="shared" si="38"/>
        <v>81.414222828445673</v>
      </c>
      <c r="L65" s="8" t="s">
        <v>16</v>
      </c>
      <c r="M65" s="9">
        <f t="shared" si="44"/>
        <v>16</v>
      </c>
      <c r="N65" s="9">
        <f>546/25.4</f>
        <v>21.496062992125985</v>
      </c>
      <c r="O65" s="15">
        <v>0</v>
      </c>
      <c r="P65" s="9">
        <f t="shared" si="45"/>
        <v>0.1456692913385827</v>
      </c>
      <c r="Q65" s="9">
        <v>16</v>
      </c>
      <c r="R65" s="9">
        <v>0</v>
      </c>
      <c r="T65" s="10">
        <f t="shared" si="39"/>
        <v>46.969743939487884</v>
      </c>
      <c r="V65" s="8" t="s">
        <v>16</v>
      </c>
      <c r="W65" s="9">
        <f t="shared" si="48"/>
        <v>23</v>
      </c>
      <c r="X65" s="9">
        <v>20.48</v>
      </c>
      <c r="Y65" s="15">
        <v>0</v>
      </c>
      <c r="Z65" s="9">
        <f t="shared" si="47"/>
        <v>0.15748031496062992</v>
      </c>
      <c r="AA65" s="9">
        <v>15</v>
      </c>
      <c r="AB65" s="9">
        <v>8</v>
      </c>
      <c r="AC65" s="9">
        <f t="shared" si="40"/>
        <v>45.15275590551181</v>
      </c>
      <c r="AD65" s="10">
        <f t="shared" si="41"/>
        <v>67.729133858267716</v>
      </c>
    </row>
    <row r="66" spans="2:30" x14ac:dyDescent="0.25">
      <c r="B66" s="8" t="s">
        <v>17</v>
      </c>
      <c r="C66" s="9">
        <f t="shared" si="42"/>
        <v>28</v>
      </c>
      <c r="D66" s="9">
        <f>596.8/25.4</f>
        <v>23.496062992125985</v>
      </c>
      <c r="E66" s="15">
        <v>0</v>
      </c>
      <c r="F66" s="9">
        <f t="shared" si="43"/>
        <v>0.1456692913385827</v>
      </c>
      <c r="G66" s="9">
        <v>16</v>
      </c>
      <c r="H66" s="9">
        <v>12</v>
      </c>
      <c r="I66" s="9">
        <f t="shared" si="37"/>
        <v>51.339822679645366</v>
      </c>
      <c r="J66" s="10">
        <f t="shared" si="38"/>
        <v>88.98902597805197</v>
      </c>
      <c r="L66" s="8" t="s">
        <v>17</v>
      </c>
      <c r="M66" s="9">
        <f t="shared" si="44"/>
        <v>16</v>
      </c>
      <c r="N66" s="9">
        <f>596.8/25.4</f>
        <v>23.496062992125985</v>
      </c>
      <c r="O66" s="15">
        <v>0</v>
      </c>
      <c r="P66" s="9">
        <f t="shared" si="45"/>
        <v>0.1456692913385827</v>
      </c>
      <c r="Q66" s="9">
        <v>16</v>
      </c>
      <c r="R66" s="9">
        <v>0</v>
      </c>
      <c r="T66" s="10">
        <f t="shared" si="39"/>
        <v>51.339822679645366</v>
      </c>
      <c r="V66" s="8" t="s">
        <v>17</v>
      </c>
      <c r="W66" s="9">
        <f t="shared" si="48"/>
        <v>23</v>
      </c>
      <c r="X66" s="9">
        <v>22.48</v>
      </c>
      <c r="Y66" s="15">
        <v>0</v>
      </c>
      <c r="Z66" s="9">
        <f t="shared" si="47"/>
        <v>0.15748031496062992</v>
      </c>
      <c r="AA66" s="9">
        <v>15</v>
      </c>
      <c r="AB66" s="9">
        <v>8</v>
      </c>
      <c r="AC66" s="9">
        <f t="shared" si="40"/>
        <v>49.562204724409455</v>
      </c>
      <c r="AD66" s="10">
        <f t="shared" si="41"/>
        <v>74.343307086614175</v>
      </c>
    </row>
    <row r="67" spans="2:30" x14ac:dyDescent="0.25">
      <c r="B67" s="8" t="s">
        <v>18</v>
      </c>
      <c r="C67" s="9">
        <f t="shared" si="42"/>
        <v>28</v>
      </c>
      <c r="D67" s="9">
        <f>647.6/25.4</f>
        <v>25.496062992125985</v>
      </c>
      <c r="E67" s="15">
        <v>0</v>
      </c>
      <c r="F67" s="9">
        <f t="shared" si="43"/>
        <v>0.1456692913385827</v>
      </c>
      <c r="G67" s="9">
        <v>16</v>
      </c>
      <c r="H67" s="9">
        <v>12</v>
      </c>
      <c r="I67" s="9">
        <f t="shared" si="37"/>
        <v>55.709901419802847</v>
      </c>
      <c r="J67" s="10">
        <f t="shared" si="38"/>
        <v>96.563829127658266</v>
      </c>
      <c r="L67" s="8" t="s">
        <v>18</v>
      </c>
      <c r="M67" s="9">
        <f t="shared" si="44"/>
        <v>16</v>
      </c>
      <c r="N67" s="9">
        <f>647.6/25.4</f>
        <v>25.496062992125985</v>
      </c>
      <c r="O67" s="15">
        <v>0</v>
      </c>
      <c r="P67" s="9">
        <f t="shared" si="45"/>
        <v>0.1456692913385827</v>
      </c>
      <c r="Q67" s="9">
        <v>16</v>
      </c>
      <c r="R67" s="9">
        <v>0</v>
      </c>
      <c r="T67" s="10">
        <f t="shared" si="39"/>
        <v>55.709901419802847</v>
      </c>
      <c r="V67" s="8" t="s">
        <v>18</v>
      </c>
      <c r="W67" s="9">
        <f t="shared" si="48"/>
        <v>23</v>
      </c>
      <c r="X67" s="9">
        <v>24.48</v>
      </c>
      <c r="Y67" s="15">
        <v>0</v>
      </c>
      <c r="Z67" s="9">
        <f t="shared" si="47"/>
        <v>0.15748031496062992</v>
      </c>
      <c r="AA67" s="9">
        <v>15</v>
      </c>
      <c r="AB67" s="9">
        <v>8</v>
      </c>
      <c r="AC67" s="9">
        <f t="shared" si="40"/>
        <v>53.971653543307092</v>
      </c>
      <c r="AD67" s="10">
        <f t="shared" si="41"/>
        <v>80.957480314960634</v>
      </c>
    </row>
    <row r="68" spans="2:30" x14ac:dyDescent="0.25">
      <c r="B68" s="11" t="s">
        <v>19</v>
      </c>
      <c r="C68" s="12">
        <f>G68+H68</f>
        <v>28</v>
      </c>
      <c r="D68" s="12">
        <f>698.4/25.4</f>
        <v>27.496062992125985</v>
      </c>
      <c r="E68" s="16">
        <v>0</v>
      </c>
      <c r="F68" s="12">
        <f>3.7/25.4</f>
        <v>0.1456692913385827</v>
      </c>
      <c r="G68" s="12">
        <v>16</v>
      </c>
      <c r="H68" s="12">
        <v>12</v>
      </c>
      <c r="I68" s="12">
        <f t="shared" si="37"/>
        <v>60.079980159960328</v>
      </c>
      <c r="J68" s="13">
        <f t="shared" si="38"/>
        <v>104.13863227726458</v>
      </c>
      <c r="L68" s="11" t="s">
        <v>19</v>
      </c>
      <c r="M68" s="12">
        <f>Q68+R68</f>
        <v>16</v>
      </c>
      <c r="N68" s="12">
        <f>698.4/25.4</f>
        <v>27.496062992125985</v>
      </c>
      <c r="O68" s="16">
        <v>0</v>
      </c>
      <c r="P68" s="12">
        <f>3.7/25.4</f>
        <v>0.1456692913385827</v>
      </c>
      <c r="Q68" s="12">
        <v>16</v>
      </c>
      <c r="R68" s="12">
        <v>0</v>
      </c>
      <c r="S68" s="19"/>
      <c r="T68" s="13">
        <f t="shared" si="39"/>
        <v>60.079980159960328</v>
      </c>
      <c r="V68" s="11" t="s">
        <v>19</v>
      </c>
      <c r="W68" s="12">
        <f>AA68+AB68</f>
        <v>23</v>
      </c>
      <c r="X68" s="12">
        <v>26.48</v>
      </c>
      <c r="Y68" s="16">
        <v>0</v>
      </c>
      <c r="Z68" s="12">
        <f>4/25.4</f>
        <v>0.15748031496062992</v>
      </c>
      <c r="AA68" s="12">
        <v>15</v>
      </c>
      <c r="AB68" s="12">
        <v>8</v>
      </c>
      <c r="AC68" s="12">
        <f t="shared" si="40"/>
        <v>58.381102362204729</v>
      </c>
      <c r="AD68" s="13">
        <f t="shared" si="41"/>
        <v>87.571653543307093</v>
      </c>
    </row>
  </sheetData>
  <mergeCells count="12">
    <mergeCell ref="B39:J39"/>
    <mergeCell ref="L39:T39"/>
    <mergeCell ref="V39:AD39"/>
    <mergeCell ref="B55:J55"/>
    <mergeCell ref="L55:T55"/>
    <mergeCell ref="V55:AD55"/>
    <mergeCell ref="B3:J3"/>
    <mergeCell ref="L3:T3"/>
    <mergeCell ref="V3:AD3"/>
    <mergeCell ref="B21:J21"/>
    <mergeCell ref="L21:T21"/>
    <mergeCell ref="V21:AD2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</dc:creator>
  <cp:lastModifiedBy>Michael Lippincott</cp:lastModifiedBy>
  <dcterms:created xsi:type="dcterms:W3CDTF">2024-02-16T14:23:05Z</dcterms:created>
  <dcterms:modified xsi:type="dcterms:W3CDTF">2024-05-28T14:11:57Z</dcterms:modified>
</cp:coreProperties>
</file>